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166925"/>
  <mc:AlternateContent xmlns:mc="http://schemas.openxmlformats.org/markup-compatibility/2006">
    <mc:Choice Requires="x15">
      <x15ac:absPath xmlns:x15ac="http://schemas.microsoft.com/office/spreadsheetml/2010/11/ac" url="https://foretne.sharepoint.com/sites/SharePoint/Partage/c.Servicecommercial/Vente bois précieux/Années 2020/2026/Listes/"/>
    </mc:Choice>
  </mc:AlternateContent>
  <xr:revisionPtr revIDLastSave="204" documentId="13_ncr:1_{8AA2FFA3-BBFA-43D2-B466-7AC8A246B89B}" xr6:coauthVersionLast="47" xr6:coauthVersionMax="47" xr10:uidLastSave="{15FAB39F-BDAA-4B78-B726-71B5B7764673}"/>
  <workbookProtection workbookAlgorithmName="SHA-512" workbookHashValue="h9lgL6qBYHgiJ6Apnq7/Y72pmUjVOupxD5adppYfjFRft9/ezTiXvmbhFKqYZoX/8kiaSPguFZ4kczR2rlh0ow==" workbookSaltValue="TBsmEaiqHMPmvmEJkYp94g==" workbookSpinCount="100000" lockStructure="1"/>
  <bookViews>
    <workbookView xWindow="-120" yWindow="-120" windowWidth="38640" windowHeight="21120" tabRatio="877" xr2:uid="{00000000-000D-0000-FFFF-FFFF00000000}"/>
  </bookViews>
  <sheets>
    <sheet name="Formulaire_annonce_bois" sheetId="3" r:id="rId1"/>
    <sheet name="Déduction écorce" sheetId="1" state="hidden" r:id="rId2"/>
    <sheet name="Sources_menus_deroulants" sheetId="2" state="hidden" r:id="rId3"/>
  </sheets>
  <definedNames>
    <definedName name="_xlnm._FilterDatabase" localSheetId="0" hidden="1">Formulaire_annonce_bois!$A$37:$Q$37</definedName>
    <definedName name="_xlnm.Print_Titles" localSheetId="0">Formulaire_annonce_bois!$37:$37</definedName>
    <definedName name="test">Formulaire_annonce_bois!$C$37:$C$50,Formulaire_annonce_bois!$G$37:$G$50,Formulaire_annonce_bois!$I$37:$I$50</definedName>
    <definedName name="_xlnm.Print_Area" localSheetId="0">Formulaire_annonce_bois!$A$1:$S$113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7" i="3" l="1"/>
  <c r="D77" i="3"/>
  <c r="I77" i="3" s="1"/>
  <c r="K77" i="3" s="1"/>
  <c r="L77" i="3" s="1"/>
  <c r="G76" i="3"/>
  <c r="D76" i="3"/>
  <c r="I76" i="3" s="1"/>
  <c r="K76" i="3" s="1"/>
  <c r="L76" i="3" s="1"/>
  <c r="G75" i="3"/>
  <c r="D75" i="3"/>
  <c r="I75" i="3" s="1"/>
  <c r="K75" i="3" s="1"/>
  <c r="L75" i="3" s="1"/>
  <c r="G74" i="3"/>
  <c r="D74" i="3"/>
  <c r="I74" i="3" s="1"/>
  <c r="K74" i="3" s="1"/>
  <c r="L74" i="3" s="1"/>
  <c r="G73" i="3"/>
  <c r="D73" i="3"/>
  <c r="I73" i="3" s="1"/>
  <c r="K73" i="3" s="1"/>
  <c r="L73" i="3" s="1"/>
  <c r="G72" i="3"/>
  <c r="D72" i="3"/>
  <c r="I72" i="3" s="1"/>
  <c r="K72" i="3" s="1"/>
  <c r="L72" i="3" s="1"/>
  <c r="G71" i="3"/>
  <c r="D71" i="3"/>
  <c r="I71" i="3" s="1"/>
  <c r="K71" i="3" s="1"/>
  <c r="L71" i="3" s="1"/>
  <c r="G70" i="3"/>
  <c r="D70" i="3"/>
  <c r="I70" i="3" s="1"/>
  <c r="K70" i="3" s="1"/>
  <c r="L70" i="3" s="1"/>
  <c r="G69" i="3"/>
  <c r="D69" i="3"/>
  <c r="I69" i="3" s="1"/>
  <c r="K69" i="3" s="1"/>
  <c r="L69" i="3" s="1"/>
  <c r="G68" i="3"/>
  <c r="D68" i="3"/>
  <c r="I68" i="3" s="1"/>
  <c r="K68" i="3" s="1"/>
  <c r="L68" i="3" s="1"/>
  <c r="G67" i="3"/>
  <c r="D67" i="3"/>
  <c r="I67" i="3" s="1"/>
  <c r="K67" i="3" s="1"/>
  <c r="L67" i="3" s="1"/>
  <c r="G66" i="3"/>
  <c r="D66" i="3"/>
  <c r="I66" i="3" s="1"/>
  <c r="K66" i="3" s="1"/>
  <c r="L66" i="3" s="1"/>
  <c r="G65" i="3"/>
  <c r="D65" i="3"/>
  <c r="I65" i="3" s="1"/>
  <c r="K65" i="3" s="1"/>
  <c r="L65" i="3" s="1"/>
  <c r="G64" i="3"/>
  <c r="D64" i="3"/>
  <c r="I64" i="3" s="1"/>
  <c r="K64" i="3" s="1"/>
  <c r="L64" i="3" s="1"/>
  <c r="G63" i="3"/>
  <c r="D63" i="3"/>
  <c r="I63" i="3" s="1"/>
  <c r="K63" i="3" s="1"/>
  <c r="L63" i="3" s="1"/>
  <c r="G62" i="3"/>
  <c r="D62" i="3"/>
  <c r="G61" i="3"/>
  <c r="D61" i="3"/>
  <c r="G60" i="3"/>
  <c r="D60" i="3"/>
  <c r="G59" i="3"/>
  <c r="D59" i="3"/>
  <c r="D39" i="3"/>
  <c r="H39" i="3" s="1"/>
  <c r="D102" i="3"/>
  <c r="H102" i="3" s="1"/>
  <c r="G102" i="3"/>
  <c r="D103" i="3"/>
  <c r="H103" i="3" s="1"/>
  <c r="G103" i="3"/>
  <c r="D104" i="3"/>
  <c r="H104" i="3" s="1"/>
  <c r="G104" i="3"/>
  <c r="D105" i="3"/>
  <c r="I105" i="3" s="1"/>
  <c r="K105" i="3" s="1"/>
  <c r="L105" i="3" s="1"/>
  <c r="G105" i="3"/>
  <c r="D106" i="3"/>
  <c r="H106" i="3" s="1"/>
  <c r="G106" i="3"/>
  <c r="D107" i="3"/>
  <c r="H107" i="3" s="1"/>
  <c r="G107" i="3"/>
  <c r="D108" i="3"/>
  <c r="H108" i="3" s="1"/>
  <c r="G108" i="3"/>
  <c r="D109" i="3"/>
  <c r="I109" i="3" s="1"/>
  <c r="K109" i="3" s="1"/>
  <c r="L109" i="3" s="1"/>
  <c r="G109" i="3"/>
  <c r="D110" i="3"/>
  <c r="H110" i="3" s="1"/>
  <c r="G110" i="3"/>
  <c r="D111" i="3"/>
  <c r="H111" i="3" s="1"/>
  <c r="G111" i="3"/>
  <c r="D112" i="3"/>
  <c r="H112" i="3" s="1"/>
  <c r="G112" i="3"/>
  <c r="D113" i="3"/>
  <c r="I113" i="3" s="1"/>
  <c r="K113" i="3" s="1"/>
  <c r="L113" i="3" s="1"/>
  <c r="G113" i="3"/>
  <c r="G39" i="3"/>
  <c r="G40" i="3"/>
  <c r="H59" i="3" l="1"/>
  <c r="I59" i="3" s="1"/>
  <c r="K59" i="3" s="1"/>
  <c r="L59" i="3" s="1"/>
  <c r="H61" i="3"/>
  <c r="I61" i="3" s="1"/>
  <c r="K61" i="3" s="1"/>
  <c r="L61" i="3" s="1"/>
  <c r="H63" i="3"/>
  <c r="H65" i="3"/>
  <c r="H67" i="3"/>
  <c r="H69" i="3"/>
  <c r="H71" i="3"/>
  <c r="H73" i="3"/>
  <c r="H75" i="3"/>
  <c r="H77" i="3"/>
  <c r="H60" i="3"/>
  <c r="I60" i="3" s="1"/>
  <c r="K60" i="3" s="1"/>
  <c r="L60" i="3" s="1"/>
  <c r="H62" i="3"/>
  <c r="I62" i="3" s="1"/>
  <c r="K62" i="3" s="1"/>
  <c r="L62" i="3" s="1"/>
  <c r="H64" i="3"/>
  <c r="H66" i="3"/>
  <c r="H68" i="3"/>
  <c r="H70" i="3"/>
  <c r="H72" i="3"/>
  <c r="H74" i="3"/>
  <c r="H76" i="3"/>
  <c r="H113" i="3"/>
  <c r="I112" i="3"/>
  <c r="K112" i="3" s="1"/>
  <c r="L112" i="3" s="1"/>
  <c r="I110" i="3"/>
  <c r="K110" i="3" s="1"/>
  <c r="L110" i="3" s="1"/>
  <c r="H109" i="3"/>
  <c r="I108" i="3"/>
  <c r="K108" i="3" s="1"/>
  <c r="L108" i="3" s="1"/>
  <c r="I106" i="3"/>
  <c r="K106" i="3" s="1"/>
  <c r="L106" i="3" s="1"/>
  <c r="H105" i="3"/>
  <c r="I104" i="3"/>
  <c r="K104" i="3" s="1"/>
  <c r="L104" i="3" s="1"/>
  <c r="I102" i="3"/>
  <c r="K102" i="3" s="1"/>
  <c r="L102" i="3" s="1"/>
  <c r="I111" i="3"/>
  <c r="K111" i="3" s="1"/>
  <c r="L111" i="3" s="1"/>
  <c r="I107" i="3"/>
  <c r="K107" i="3" s="1"/>
  <c r="L107" i="3" s="1"/>
  <c r="I103" i="3"/>
  <c r="K103" i="3" s="1"/>
  <c r="L103" i="3" s="1"/>
  <c r="D40" i="3"/>
  <c r="H40" i="3" s="1"/>
  <c r="D41" i="3"/>
  <c r="H41" i="3" s="1"/>
  <c r="G41" i="3"/>
  <c r="D42" i="3"/>
  <c r="H42" i="3" s="1"/>
  <c r="G42" i="3"/>
  <c r="D43" i="3"/>
  <c r="G43" i="3"/>
  <c r="D44" i="3"/>
  <c r="G44" i="3"/>
  <c r="D45" i="3"/>
  <c r="H45" i="3" s="1"/>
  <c r="G45" i="3"/>
  <c r="D46" i="3"/>
  <c r="H46" i="3" s="1"/>
  <c r="G46" i="3"/>
  <c r="D47" i="3"/>
  <c r="G47" i="3"/>
  <c r="D48" i="3"/>
  <c r="H48" i="3" s="1"/>
  <c r="G48" i="3"/>
  <c r="D49" i="3"/>
  <c r="H49" i="3" s="1"/>
  <c r="G49" i="3"/>
  <c r="D50" i="3"/>
  <c r="H50" i="3" s="1"/>
  <c r="G50" i="3"/>
  <c r="D51" i="3"/>
  <c r="G51" i="3"/>
  <c r="D52" i="3"/>
  <c r="H52" i="3" s="1"/>
  <c r="G52" i="3"/>
  <c r="D53" i="3"/>
  <c r="G53" i="3"/>
  <c r="D54" i="3"/>
  <c r="H54" i="3" s="1"/>
  <c r="G54" i="3"/>
  <c r="D55" i="3"/>
  <c r="G55" i="3"/>
  <c r="D56" i="3"/>
  <c r="H56" i="3" s="1"/>
  <c r="G56" i="3"/>
  <c r="D57" i="3"/>
  <c r="H57" i="3" s="1"/>
  <c r="G57" i="3"/>
  <c r="D58" i="3"/>
  <c r="H58" i="3" s="1"/>
  <c r="G58" i="3"/>
  <c r="D78" i="3"/>
  <c r="I78" i="3" s="1"/>
  <c r="K78" i="3" s="1"/>
  <c r="L78" i="3" s="1"/>
  <c r="G78" i="3"/>
  <c r="D79" i="3"/>
  <c r="H79" i="3" s="1"/>
  <c r="G79" i="3"/>
  <c r="D80" i="3"/>
  <c r="I80" i="3" s="1"/>
  <c r="K80" i="3" s="1"/>
  <c r="L80" i="3" s="1"/>
  <c r="G80" i="3"/>
  <c r="D81" i="3"/>
  <c r="H81" i="3" s="1"/>
  <c r="G81" i="3"/>
  <c r="D82" i="3"/>
  <c r="I82" i="3" s="1"/>
  <c r="K82" i="3" s="1"/>
  <c r="L82" i="3" s="1"/>
  <c r="G82" i="3"/>
  <c r="D83" i="3"/>
  <c r="H83" i="3" s="1"/>
  <c r="G83" i="3"/>
  <c r="D84" i="3"/>
  <c r="H84" i="3" s="1"/>
  <c r="G84" i="3"/>
  <c r="D85" i="3"/>
  <c r="H85" i="3" s="1"/>
  <c r="G85" i="3"/>
  <c r="D86" i="3"/>
  <c r="I86" i="3" s="1"/>
  <c r="K86" i="3" s="1"/>
  <c r="L86" i="3" s="1"/>
  <c r="G86" i="3"/>
  <c r="D87" i="3"/>
  <c r="I87" i="3" s="1"/>
  <c r="K87" i="3" s="1"/>
  <c r="L87" i="3" s="1"/>
  <c r="G87" i="3"/>
  <c r="D88" i="3"/>
  <c r="H88" i="3" s="1"/>
  <c r="G88" i="3"/>
  <c r="D89" i="3"/>
  <c r="H89" i="3" s="1"/>
  <c r="G89" i="3"/>
  <c r="D90" i="3"/>
  <c r="I90" i="3" s="1"/>
  <c r="K90" i="3" s="1"/>
  <c r="L90" i="3" s="1"/>
  <c r="G90" i="3"/>
  <c r="D91" i="3"/>
  <c r="H91" i="3" s="1"/>
  <c r="G91" i="3"/>
  <c r="D92" i="3"/>
  <c r="H92" i="3" s="1"/>
  <c r="G92" i="3"/>
  <c r="D93" i="3"/>
  <c r="H93" i="3" s="1"/>
  <c r="G93" i="3"/>
  <c r="D94" i="3"/>
  <c r="I94" i="3" s="1"/>
  <c r="K94" i="3" s="1"/>
  <c r="L94" i="3" s="1"/>
  <c r="G94" i="3"/>
  <c r="D95" i="3"/>
  <c r="H95" i="3" s="1"/>
  <c r="G95" i="3"/>
  <c r="D96" i="3"/>
  <c r="H96" i="3" s="1"/>
  <c r="G96" i="3"/>
  <c r="D97" i="3"/>
  <c r="H97" i="3" s="1"/>
  <c r="G97" i="3"/>
  <c r="D98" i="3"/>
  <c r="I98" i="3" s="1"/>
  <c r="K98" i="3" s="1"/>
  <c r="L98" i="3" s="1"/>
  <c r="G98" i="3"/>
  <c r="D99" i="3"/>
  <c r="H99" i="3" s="1"/>
  <c r="G99" i="3"/>
  <c r="D100" i="3"/>
  <c r="H100" i="3" s="1"/>
  <c r="G100" i="3"/>
  <c r="D101" i="3"/>
  <c r="H101" i="3" s="1"/>
  <c r="G101" i="3"/>
  <c r="AI2" i="1"/>
  <c r="G2" i="1"/>
  <c r="H2" i="1"/>
  <c r="I2" i="1"/>
  <c r="J2" i="1"/>
  <c r="K2" i="1"/>
  <c r="L2" i="1"/>
  <c r="M2" i="1"/>
  <c r="N2" i="1"/>
  <c r="O2" i="1"/>
  <c r="P2" i="1"/>
  <c r="Q2" i="1"/>
  <c r="R2" i="1"/>
  <c r="S2" i="1"/>
  <c r="T2" i="1"/>
  <c r="U2" i="1"/>
  <c r="V2" i="1"/>
  <c r="W2" i="1"/>
  <c r="X2" i="1"/>
  <c r="Y2" i="1"/>
  <c r="Z2" i="1"/>
  <c r="AA2" i="1"/>
  <c r="AB2" i="1"/>
  <c r="AC2" i="1"/>
  <c r="AD2" i="1"/>
  <c r="AE2" i="1"/>
  <c r="AF2" i="1"/>
  <c r="AG2" i="1"/>
  <c r="AH2" i="1"/>
  <c r="I83" i="3" l="1"/>
  <c r="K83" i="3" s="1"/>
  <c r="L83" i="3" s="1"/>
  <c r="H82" i="3"/>
  <c r="I56" i="3"/>
  <c r="K56" i="3" s="1"/>
  <c r="L56" i="3" s="1"/>
  <c r="H44" i="3"/>
  <c r="I44" i="3" s="1"/>
  <c r="K44" i="3" s="1"/>
  <c r="L44" i="3" s="1"/>
  <c r="I91" i="3"/>
  <c r="K91" i="3" s="1"/>
  <c r="L91" i="3" s="1"/>
  <c r="H90" i="3"/>
  <c r="H55" i="3"/>
  <c r="I55" i="3" s="1"/>
  <c r="K55" i="3" s="1"/>
  <c r="L55" i="3" s="1"/>
  <c r="I48" i="3"/>
  <c r="K48" i="3" s="1"/>
  <c r="L48" i="3" s="1"/>
  <c r="H47" i="3"/>
  <c r="I47" i="3" s="1"/>
  <c r="K47" i="3" s="1"/>
  <c r="L47" i="3" s="1"/>
  <c r="I99" i="3"/>
  <c r="K99" i="3" s="1"/>
  <c r="L99" i="3" s="1"/>
  <c r="H87" i="3"/>
  <c r="H86" i="3"/>
  <c r="I79" i="3"/>
  <c r="K79" i="3" s="1"/>
  <c r="L79" i="3" s="1"/>
  <c r="H78" i="3"/>
  <c r="I52" i="3"/>
  <c r="K52" i="3" s="1"/>
  <c r="L52" i="3" s="1"/>
  <c r="H51" i="3"/>
  <c r="I51" i="3" s="1"/>
  <c r="K51" i="3" s="1"/>
  <c r="L51" i="3" s="1"/>
  <c r="H43" i="3"/>
  <c r="I43" i="3" s="1"/>
  <c r="K43" i="3" s="1"/>
  <c r="L43" i="3" s="1"/>
  <c r="I95" i="3"/>
  <c r="K95" i="3" s="1"/>
  <c r="L95" i="3" s="1"/>
  <c r="H94" i="3"/>
  <c r="H98" i="3"/>
  <c r="I40" i="3"/>
  <c r="K40" i="3" s="1"/>
  <c r="L40" i="3" s="1"/>
  <c r="I96" i="3"/>
  <c r="K96" i="3" s="1"/>
  <c r="L96" i="3" s="1"/>
  <c r="I88" i="3"/>
  <c r="K88" i="3" s="1"/>
  <c r="L88" i="3" s="1"/>
  <c r="I41" i="3"/>
  <c r="K41" i="3" s="1"/>
  <c r="L41" i="3" s="1"/>
  <c r="I100" i="3"/>
  <c r="K100" i="3" s="1"/>
  <c r="L100" i="3" s="1"/>
  <c r="I92" i="3"/>
  <c r="K92" i="3" s="1"/>
  <c r="L92" i="3" s="1"/>
  <c r="I84" i="3"/>
  <c r="K84" i="3" s="1"/>
  <c r="L84" i="3" s="1"/>
  <c r="I57" i="3"/>
  <c r="K57" i="3" s="1"/>
  <c r="L57" i="3" s="1"/>
  <c r="I49" i="3"/>
  <c r="K49" i="3" s="1"/>
  <c r="L49" i="3" s="1"/>
  <c r="I45" i="3"/>
  <c r="K45" i="3" s="1"/>
  <c r="L45" i="3" s="1"/>
  <c r="I101" i="3"/>
  <c r="K101" i="3" s="1"/>
  <c r="L101" i="3" s="1"/>
  <c r="I97" i="3"/>
  <c r="K97" i="3" s="1"/>
  <c r="L97" i="3" s="1"/>
  <c r="I93" i="3"/>
  <c r="K93" i="3" s="1"/>
  <c r="L93" i="3" s="1"/>
  <c r="I89" i="3"/>
  <c r="K89" i="3" s="1"/>
  <c r="L89" i="3" s="1"/>
  <c r="I85" i="3"/>
  <c r="K85" i="3" s="1"/>
  <c r="L85" i="3" s="1"/>
  <c r="I81" i="3"/>
  <c r="K81" i="3" s="1"/>
  <c r="L81" i="3" s="1"/>
  <c r="H80" i="3"/>
  <c r="I58" i="3"/>
  <c r="K58" i="3" s="1"/>
  <c r="L58" i="3" s="1"/>
  <c r="I54" i="3"/>
  <c r="K54" i="3" s="1"/>
  <c r="L54" i="3" s="1"/>
  <c r="H53" i="3"/>
  <c r="I53" i="3" s="1"/>
  <c r="K53" i="3" s="1"/>
  <c r="L53" i="3" s="1"/>
  <c r="I50" i="3"/>
  <c r="K50" i="3" s="1"/>
  <c r="L50" i="3" s="1"/>
  <c r="I46" i="3"/>
  <c r="K46" i="3" s="1"/>
  <c r="L46" i="3" s="1"/>
  <c r="I42" i="3"/>
  <c r="K42" i="3" s="1"/>
  <c r="L42" i="3" s="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I39" i="3" l="1"/>
  <c r="K39" i="3" s="1"/>
  <c r="L39" i="3" s="1"/>
  <c r="E2" i="1"/>
  <c r="B5" i="1"/>
  <c r="F2" i="1"/>
  <c r="D2" i="1"/>
  <c r="N29"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Stéphane Brawand</author>
  </authors>
  <commentList>
    <comment ref="B30" authorId="0" shapeId="0" xr:uid="{F9648E82-9D9A-457E-8CBB-58745EF535A8}">
      <text>
        <r>
          <rPr>
            <b/>
            <sz val="9"/>
            <color indexed="81"/>
            <rFont val="Tahoma"/>
            <family val="2"/>
          </rPr>
          <t xml:space="preserve">IBAN : pour le versement de la recette de vente.
</t>
        </r>
        <r>
          <rPr>
            <sz val="9"/>
            <color indexed="81"/>
            <rFont val="Tahoma"/>
            <family val="2"/>
          </rPr>
          <t xml:space="preserve">Champ à renseigner pour  les vendeurs qui participent pour la  première fois.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Requête - Tableau3" description="Connexion à la requête « Tableau3 » dans le classeur." type="5" refreshedVersion="6" background="1" saveData="1">
    <dbPr connection="Provider=Microsoft.Mashup.OleDb.1;Data Source=$Workbook$;Location=Tableau3;Extended Properties=&quot;&quot;" command="SELECT * FROM [Tableau3]"/>
  </connection>
</connections>
</file>

<file path=xl/sharedStrings.xml><?xml version="1.0" encoding="utf-8"?>
<sst xmlns="http://schemas.openxmlformats.org/spreadsheetml/2006/main" count="281" uniqueCount="146">
  <si>
    <t xml:space="preserve">Diamètre selon Usage suisse </t>
  </si>
  <si>
    <t>Classe de diamètre dérivée cm</t>
  </si>
  <si>
    <t>Hêtre, Charme</t>
  </si>
  <si>
    <t>Chêne, Chêne pédonculé, Chêne rouvre, Robinier, Tremble</t>
  </si>
  <si>
    <t>Erable sycomore, champêtre, plane, Châtaignier, Marronnier, Aulne, Cerisier, Platane, Saule</t>
  </si>
  <si>
    <t>Frêne, Pommier, Poirier, Bouleau, Tilleul, Noyer, Orme</t>
  </si>
  <si>
    <t>Epicéa</t>
  </si>
  <si>
    <t>Sapin</t>
  </si>
  <si>
    <t>Mélèze</t>
  </si>
  <si>
    <t>Pin, Pin noir, Arole</t>
  </si>
  <si>
    <t>Douglas, Pin Weymouth, autre résineux</t>
  </si>
  <si>
    <t>cm</t>
  </si>
  <si>
    <t>%</t>
  </si>
  <si>
    <t>0 à 12</t>
  </si>
  <si>
    <t>13 à 17</t>
  </si>
  <si>
    <t>18 à 22</t>
  </si>
  <si>
    <t>23 à 27</t>
  </si>
  <si>
    <t>28 à 32</t>
  </si>
  <si>
    <t>33 à 37</t>
  </si>
  <si>
    <t>38 à 42</t>
  </si>
  <si>
    <t>43 à 47</t>
  </si>
  <si>
    <t>48 à 52</t>
  </si>
  <si>
    <t>53 à 57</t>
  </si>
  <si>
    <t>58 à 65</t>
  </si>
  <si>
    <t>66 à 75</t>
  </si>
  <si>
    <t>76 à 85</t>
  </si>
  <si>
    <t>86 à 95</t>
  </si>
  <si>
    <t>96 et plus</t>
  </si>
  <si>
    <t>Liste des essences</t>
  </si>
  <si>
    <t>Feuillu</t>
  </si>
  <si>
    <t>Aulne noir</t>
  </si>
  <si>
    <t>Bouleau</t>
  </si>
  <si>
    <t>Cerisier (verger)</t>
  </si>
  <si>
    <t>Charme</t>
  </si>
  <si>
    <t>Châtaignier</t>
  </si>
  <si>
    <t>Chêne pédonculé</t>
  </si>
  <si>
    <t>Chêne rouge</t>
  </si>
  <si>
    <t>Chêne rouvre</t>
  </si>
  <si>
    <t>Cognassier (verger)</t>
  </si>
  <si>
    <t>Erable champêtre</t>
  </si>
  <si>
    <t>Erable plane</t>
  </si>
  <si>
    <t>Erable sycomore</t>
  </si>
  <si>
    <t>Frêne</t>
  </si>
  <si>
    <t>Hêtre</t>
  </si>
  <si>
    <t>Marronnier</t>
  </si>
  <si>
    <t>Merisier</t>
  </si>
  <si>
    <t>Noyer</t>
  </si>
  <si>
    <t>Orme</t>
  </si>
  <si>
    <t>Poirier (verger)</t>
  </si>
  <si>
    <t>Poirier sauvage</t>
  </si>
  <si>
    <t>Pommier (verger)</t>
  </si>
  <si>
    <t>Pommier sauvage</t>
  </si>
  <si>
    <t>Prunier (verger)</t>
  </si>
  <si>
    <t>Robinier</t>
  </si>
  <si>
    <t>Saule</t>
  </si>
  <si>
    <t>Tilleul</t>
  </si>
  <si>
    <t>Résineux</t>
  </si>
  <si>
    <t>Arole</t>
  </si>
  <si>
    <t>Douglas</t>
  </si>
  <si>
    <t>If</t>
  </si>
  <si>
    <t>Pin noir</t>
  </si>
  <si>
    <t>Pin sylvestre</t>
  </si>
  <si>
    <t>Pin Weymouth</t>
  </si>
  <si>
    <t xml:space="preserve"> </t>
  </si>
  <si>
    <t>Epine noire (Prunelier)</t>
  </si>
  <si>
    <t>Epine blanche (Aubépine)</t>
  </si>
  <si>
    <t>Remarques</t>
  </si>
  <si>
    <t>N° ligne</t>
  </si>
  <si>
    <t>Platane</t>
  </si>
  <si>
    <t>Chêne autre (à spécifier)</t>
  </si>
  <si>
    <t>Autre feuillu (à spécifier)</t>
  </si>
  <si>
    <t>Monsieur</t>
  </si>
  <si>
    <t>Mme/M.</t>
  </si>
  <si>
    <t>Madame</t>
  </si>
  <si>
    <t>Volume net (m3) colonne de calcul pour permettre une belle présentation de la colonne suivante</t>
  </si>
  <si>
    <t>Type vente</t>
  </si>
  <si>
    <t>Individuelle</t>
  </si>
  <si>
    <t>Lots</t>
  </si>
  <si>
    <t>type d'enchères</t>
  </si>
  <si>
    <t>m3</t>
  </si>
  <si>
    <t>pour la pièce</t>
  </si>
  <si>
    <t>Autre résineux (à spécifier)</t>
  </si>
  <si>
    <t>Essences à cuber sur écorce</t>
  </si>
  <si>
    <t>Peuplier tremble</t>
  </si>
  <si>
    <t>Selon usages suisses</t>
  </si>
  <si>
    <t>Alisier torminal</t>
  </si>
  <si>
    <t>Cormier</t>
  </si>
  <si>
    <t>1=sur écorce</t>
  </si>
  <si>
    <t>Cubage à appliquer par le vendeur</t>
  </si>
  <si>
    <t>Cubage</t>
  </si>
  <si>
    <t>sur écorce</t>
  </si>
  <si>
    <t>sous écorce</t>
  </si>
  <si>
    <t>aucune</t>
  </si>
  <si>
    <t xml:space="preserve">Ne pas modifier la disposition des éléments dans cet onglet !! </t>
  </si>
  <si>
    <t>Il est possible de changer le texte, mai pas de déplacer les cases.</t>
  </si>
  <si>
    <t>Nom</t>
  </si>
  <si>
    <t>Adresse</t>
  </si>
  <si>
    <t>Code postal</t>
  </si>
  <si>
    <t>N° téléphone</t>
  </si>
  <si>
    <t>Email</t>
  </si>
  <si>
    <t>Compl. adresse</t>
  </si>
  <si>
    <t>Remarques internes</t>
  </si>
  <si>
    <t>N° plaquette fournisseur</t>
  </si>
  <si>
    <t>Formulaire d'annonce des bois</t>
  </si>
  <si>
    <t>ForêtNeuchâtel | Longues Raies 13
2013 Colombier | 032 730 39 42</t>
  </si>
  <si>
    <t>Longueur
sans la sur-mesure</t>
  </si>
  <si>
    <t>[m]</t>
  </si>
  <si>
    <t>Volume</t>
  </si>
  <si>
    <t>[%]</t>
  </si>
  <si>
    <t xml:space="preserve">Données du Vendeur (Propriétaire) </t>
  </si>
  <si>
    <t>Déduction écorce</t>
  </si>
  <si>
    <t>Données de l'annonceur</t>
  </si>
  <si>
    <t>1. Règlement, déroulement et délais</t>
  </si>
  <si>
    <t>Type de vente
(menu déroulant)</t>
  </si>
  <si>
    <t>Type d'enchère
(menu déroulant)</t>
  </si>
  <si>
    <t>2. Contacts et données du vendeur / propriétaire</t>
  </si>
  <si>
    <t>Volume total</t>
  </si>
  <si>
    <t>Lieu</t>
  </si>
  <si>
    <r>
      <rPr>
        <b/>
        <sz val="8"/>
        <color rgb="FF513629"/>
        <rFont val="Aptos"/>
        <family val="2"/>
      </rPr>
      <t>Contact :</t>
    </r>
    <r>
      <rPr>
        <sz val="8"/>
        <color rgb="FF513629"/>
        <rFont val="Aptos"/>
        <family val="2"/>
      </rPr>
      <t xml:space="preserve">
Stéphane Brawand | Chargé d'affaires </t>
    </r>
  </si>
  <si>
    <t>Rappel important et notice d'utilisation de ce formulaire d'annonce :</t>
  </si>
  <si>
    <t>Diamètre</t>
  </si>
  <si>
    <t>[cm]</t>
  </si>
  <si>
    <r>
      <t xml:space="preserve"> [m</t>
    </r>
    <r>
      <rPr>
        <b/>
        <vertAlign val="superscript"/>
        <sz val="8"/>
        <color theme="0"/>
        <rFont val="Aptos"/>
        <family val="2"/>
      </rPr>
      <t>3</t>
    </r>
    <r>
      <rPr>
        <b/>
        <sz val="8"/>
        <color theme="0"/>
        <rFont val="Aptos"/>
        <family val="2"/>
      </rPr>
      <t>]</t>
    </r>
  </si>
  <si>
    <t xml:space="preserve">Volume net </t>
  </si>
  <si>
    <r>
      <t xml:space="preserve">Déduc. volontaire du vendeur
</t>
    </r>
    <r>
      <rPr>
        <sz val="8"/>
        <color theme="0"/>
        <rFont val="Aptos"/>
        <family val="2"/>
      </rPr>
      <t>(% du volume sous écorce)</t>
    </r>
  </si>
  <si>
    <t>oui/non</t>
  </si>
  <si>
    <t>Oui/Non</t>
  </si>
  <si>
    <t>oui</t>
  </si>
  <si>
    <t>non</t>
  </si>
  <si>
    <t>FSC PEFC</t>
  </si>
  <si>
    <t>3. Liste des bois</t>
  </si>
  <si>
    <r>
      <t xml:space="preserve"> [m</t>
    </r>
    <r>
      <rPr>
        <b/>
        <vertAlign val="superscript"/>
        <sz val="9"/>
        <color theme="0"/>
        <rFont val="Aptos"/>
        <family val="2"/>
      </rPr>
      <t>3</t>
    </r>
    <r>
      <rPr>
        <b/>
        <sz val="9"/>
        <color theme="0"/>
        <rFont val="Aptos"/>
        <family val="2"/>
      </rPr>
      <t>]</t>
    </r>
  </si>
  <si>
    <t>Vente de bois précieux 2025</t>
  </si>
  <si>
    <t>NPA / Lieu</t>
  </si>
  <si>
    <r>
      <t xml:space="preserve">Essence
</t>
    </r>
    <r>
      <rPr>
        <sz val="8"/>
        <color rgb="FFFFFF00"/>
        <rFont val="Aptos"/>
        <family val="2"/>
      </rPr>
      <t>(menu déroulant, les résineux sont à la fin de la liste)</t>
    </r>
  </si>
  <si>
    <t>Volume sous-écorce</t>
  </si>
  <si>
    <r>
      <t xml:space="preserve">stephane.brawand@foretneuchatel.ch
</t>
    </r>
    <r>
      <rPr>
        <sz val="8"/>
        <rFont val="Aptos"/>
        <family val="2"/>
      </rPr>
      <t xml:space="preserve">032 730 39 42 </t>
    </r>
  </si>
  <si>
    <t>IBAN</t>
  </si>
  <si>
    <t>Tout vendeur s'engage à respecter le règlement et le déroulement de la vente, dont les documents sont disponibles sur www.foretneuchatel.ch</t>
  </si>
  <si>
    <t>N° RDUE</t>
  </si>
  <si>
    <t>1.   Selectionnez l'essence dans le menu déroulant de la colone "Essence". Le fichier Excel indique ensuite quelle méthode de cubage doit être appliquée pour cette essence et le pourcentage de déduction selon l'usage suisse du commerce des bois ronds.</t>
  </si>
  <si>
    <t>3.   Pour les "autres feuillus" et "autres résineux", précisez l'essence dans les remarques.</t>
  </si>
  <si>
    <t>4.   Entrez les dimensions de chaque bille dans les colonnes blanches et indiquez si la bille est cerfifiée FSC/PEFC</t>
  </si>
  <si>
    <t>5.   Si vous souhaitez déduire une partie du volume de la bille pour exclure un défaut, vous êtes invités à le faire dans la colonne "Déduction volontaire" ou indiquer la longeur déduite volontairement dans les remarques</t>
  </si>
  <si>
    <t>6.   Indiquez les caractéristiques particulières dans les remarques (p. ex. bois ondé, bois de résonance, "bois de lune", etc.)</t>
  </si>
  <si>
    <r>
      <t xml:space="preserve">2.   </t>
    </r>
    <r>
      <rPr>
        <b/>
        <sz val="11"/>
        <rFont val="Aptos"/>
        <family val="2"/>
      </rPr>
      <t>Qualité :</t>
    </r>
    <r>
      <rPr>
        <sz val="11"/>
        <rFont val="Aptos"/>
        <family val="2"/>
      </rPr>
      <t xml:space="preserve"> Les vieux bois, bois secs ou issus d’exploitation forcées seront obligatoirement mentionnés lors de l’annonce, dans "Remarques"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</si>
</sst>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1" x14ac:knownFonts="1">
    <font>
      <sz val="11"/>
      <color theme="1"/>
      <name val="Calibri"/>
      <family val="2"/>
      <scheme val="minor"/>
    </font>
    <font>
      <b/>
      <sz val="12"/>
      <color theme="1"/>
      <name val="Calibri"/>
      <family val="2"/>
      <scheme val="minor"/>
    </font>
    <font>
      <sz val="12"/>
      <color theme="1"/>
      <name val="Calibri"/>
      <family val="2"/>
      <scheme val="minor"/>
    </font>
    <font>
      <sz val="8"/>
      <color theme="1"/>
      <name val="Calibri"/>
      <family val="2"/>
      <scheme val="minor"/>
    </font>
    <font>
      <b/>
      <sz val="11"/>
      <color theme="1"/>
      <name val="Calibri"/>
      <family val="2"/>
      <scheme val="minor"/>
    </font>
    <font>
      <b/>
      <sz val="10"/>
      <color theme="1"/>
      <name val="Calibri"/>
      <family val="2"/>
      <scheme val="minor"/>
    </font>
    <font>
      <u/>
      <sz val="11"/>
      <color theme="10"/>
      <name val="Calibri"/>
      <family val="2"/>
      <scheme val="minor"/>
    </font>
    <font>
      <sz val="8"/>
      <color theme="1"/>
      <name val="Aptos"/>
      <family val="2"/>
    </font>
    <font>
      <sz val="9"/>
      <color theme="1"/>
      <name val="Aptos"/>
      <family val="2"/>
    </font>
    <font>
      <sz val="8"/>
      <color theme="9" tint="-0.249977111117893"/>
      <name val="Aptos"/>
      <family val="2"/>
    </font>
    <font>
      <b/>
      <sz val="18"/>
      <color theme="1"/>
      <name val="Aptos"/>
      <family val="2"/>
    </font>
    <font>
      <b/>
      <sz val="13"/>
      <color theme="1"/>
      <name val="Aptos"/>
      <family val="2"/>
    </font>
    <font>
      <sz val="8"/>
      <color rgb="FF513629"/>
      <name val="Aptos"/>
      <family val="2"/>
    </font>
    <font>
      <sz val="7"/>
      <color rgb="FF513629"/>
      <name val="Aptos"/>
      <family val="2"/>
    </font>
    <font>
      <sz val="12"/>
      <color theme="1"/>
      <name val="Aptos"/>
      <family val="2"/>
    </font>
    <font>
      <sz val="7"/>
      <color theme="9" tint="-0.249977111117893"/>
      <name val="Aptos"/>
      <family val="2"/>
    </font>
    <font>
      <b/>
      <sz val="9"/>
      <name val="Aptos"/>
      <family val="2"/>
    </font>
    <font>
      <sz val="8"/>
      <color rgb="FFFF0000"/>
      <name val="Aptos"/>
      <family val="2"/>
    </font>
    <font>
      <b/>
      <sz val="12"/>
      <color theme="0"/>
      <name val="Aptos"/>
      <family val="2"/>
    </font>
    <font>
      <b/>
      <sz val="14"/>
      <color theme="0"/>
      <name val="Aptos"/>
      <family val="2"/>
    </font>
    <font>
      <b/>
      <sz val="9"/>
      <color theme="0"/>
      <name val="Aptos"/>
      <family val="2"/>
    </font>
    <font>
      <b/>
      <sz val="10"/>
      <name val="Aptos"/>
      <family val="2"/>
    </font>
    <font>
      <b/>
      <sz val="10"/>
      <color theme="0"/>
      <name val="Aptos"/>
      <family val="2"/>
    </font>
    <font>
      <sz val="8"/>
      <color theme="0"/>
      <name val="Aptos"/>
      <family val="2"/>
    </font>
    <font>
      <b/>
      <sz val="8"/>
      <color theme="0"/>
      <name val="Aptos"/>
      <family val="2"/>
    </font>
    <font>
      <u/>
      <sz val="8"/>
      <color theme="10"/>
      <name val="Aptos"/>
      <family val="2"/>
    </font>
    <font>
      <b/>
      <sz val="12"/>
      <name val="Aptos"/>
      <family val="2"/>
    </font>
    <font>
      <b/>
      <sz val="12"/>
      <color theme="1"/>
      <name val="Aptos"/>
      <family val="2"/>
    </font>
    <font>
      <sz val="8"/>
      <color rgb="FF6CA043"/>
      <name val="Aptos"/>
      <family val="2"/>
    </font>
    <font>
      <b/>
      <sz val="16"/>
      <color rgb="FF6CA043"/>
      <name val="Aptos"/>
      <family val="2"/>
    </font>
    <font>
      <sz val="8"/>
      <name val="Aptos"/>
      <family val="2"/>
    </font>
    <font>
      <b/>
      <sz val="8"/>
      <color rgb="FF513629"/>
      <name val="Aptos"/>
      <family val="2"/>
    </font>
    <font>
      <b/>
      <vertAlign val="superscript"/>
      <sz val="8"/>
      <color theme="0"/>
      <name val="Aptos"/>
      <family val="2"/>
    </font>
    <font>
      <b/>
      <sz val="22"/>
      <color theme="1"/>
      <name val="Aptos"/>
      <family val="2"/>
    </font>
    <font>
      <b/>
      <vertAlign val="superscript"/>
      <sz val="9"/>
      <color theme="0"/>
      <name val="Aptos"/>
      <family val="2"/>
    </font>
    <font>
      <sz val="8"/>
      <color rgb="FFFFFF00"/>
      <name val="Aptos"/>
      <family val="2"/>
    </font>
    <font>
      <b/>
      <sz val="11"/>
      <color rgb="FFC00000"/>
      <name val="Aptos"/>
      <family val="2"/>
    </font>
    <font>
      <sz val="9"/>
      <color indexed="81"/>
      <name val="Tahoma"/>
      <family val="2"/>
    </font>
    <font>
      <b/>
      <sz val="9"/>
      <color indexed="81"/>
      <name val="Tahoma"/>
      <family val="2"/>
    </font>
    <font>
      <b/>
      <sz val="11"/>
      <name val="Aptos"/>
      <family val="2"/>
    </font>
    <font>
      <sz val="11"/>
      <name val="Aptos"/>
      <family val="2"/>
    </font>
  </fonts>
  <fills count="27">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gray0625"/>
    </fill>
    <fill>
      <patternFill patternType="gray0625">
        <bgColor theme="3" tint="0.79998168889431442"/>
      </patternFill>
    </fill>
    <fill>
      <patternFill patternType="gray0625">
        <bgColor theme="5" tint="0.79998168889431442"/>
      </patternFill>
    </fill>
    <fill>
      <patternFill patternType="gray0625">
        <bgColor theme="4" tint="0.79998168889431442"/>
      </patternFill>
    </fill>
    <fill>
      <patternFill patternType="gray0625">
        <bgColor theme="6" tint="0.79998168889431442"/>
      </patternFill>
    </fill>
    <fill>
      <patternFill patternType="gray0625">
        <bgColor theme="7" tint="0.79998168889431442"/>
      </patternFill>
    </fill>
    <fill>
      <patternFill patternType="gray0625">
        <bgColor theme="8" tint="0.79998168889431442"/>
      </patternFill>
    </fill>
    <fill>
      <patternFill patternType="gray0625">
        <bgColor theme="9" tint="0.79998168889431442"/>
      </patternFill>
    </fill>
    <fill>
      <patternFill patternType="gray0625">
        <bgColor theme="2" tint="-9.9978637043366805E-2"/>
      </patternFill>
    </fill>
    <fill>
      <patternFill patternType="solid">
        <fgColor indexed="65"/>
        <bgColor indexed="64"/>
      </patternFill>
    </fill>
    <fill>
      <patternFill patternType="lightUp"/>
    </fill>
    <fill>
      <patternFill patternType="lightUp">
        <bgColor theme="3" tint="0.79998168889431442"/>
      </patternFill>
    </fill>
    <fill>
      <patternFill patternType="solid">
        <fgColor rgb="FFFFFF00"/>
        <bgColor indexed="64"/>
      </patternFill>
    </fill>
    <fill>
      <patternFill patternType="solid">
        <fgColor rgb="FF7030A0"/>
        <bgColor indexed="64"/>
      </patternFill>
    </fill>
    <fill>
      <patternFill patternType="solid">
        <fgColor theme="0" tint="-0.14999847407452621"/>
        <bgColor indexed="64"/>
      </patternFill>
    </fill>
    <fill>
      <patternFill patternType="solid">
        <fgColor rgb="FF6CA043"/>
        <bgColor indexed="64"/>
      </patternFill>
    </fill>
  </fills>
  <borders count="8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rgb="FFFF0000"/>
      </left>
      <right style="thin">
        <color auto="1"/>
      </right>
      <top style="medium">
        <color rgb="FFFF0000"/>
      </top>
      <bottom style="thin">
        <color auto="1"/>
      </bottom>
      <diagonal/>
    </border>
    <border>
      <left style="thin">
        <color auto="1"/>
      </left>
      <right style="thin">
        <color auto="1"/>
      </right>
      <top style="medium">
        <color rgb="FFFF0000"/>
      </top>
      <bottom style="thin">
        <color auto="1"/>
      </bottom>
      <diagonal/>
    </border>
    <border>
      <left style="thin">
        <color auto="1"/>
      </left>
      <right style="medium">
        <color rgb="FFFF0000"/>
      </right>
      <top style="medium">
        <color rgb="FFFF0000"/>
      </top>
      <bottom style="thin">
        <color auto="1"/>
      </bottom>
      <diagonal/>
    </border>
    <border>
      <left style="medium">
        <color rgb="FFFF0000"/>
      </left>
      <right style="thin">
        <color auto="1"/>
      </right>
      <top style="thin">
        <color auto="1"/>
      </top>
      <bottom style="thin">
        <color auto="1"/>
      </bottom>
      <diagonal/>
    </border>
    <border>
      <left style="thin">
        <color auto="1"/>
      </left>
      <right style="medium">
        <color rgb="FFFF0000"/>
      </right>
      <top style="thin">
        <color auto="1"/>
      </top>
      <bottom style="thin">
        <color auto="1"/>
      </bottom>
      <diagonal/>
    </border>
    <border>
      <left style="medium">
        <color rgb="FFFF0000"/>
      </left>
      <right style="thin">
        <color auto="1"/>
      </right>
      <top style="thin">
        <color auto="1"/>
      </top>
      <bottom style="medium">
        <color rgb="FFFF0000"/>
      </bottom>
      <diagonal/>
    </border>
    <border>
      <left style="thin">
        <color auto="1"/>
      </left>
      <right style="thin">
        <color auto="1"/>
      </right>
      <top style="thin">
        <color auto="1"/>
      </top>
      <bottom style="medium">
        <color rgb="FFFF0000"/>
      </bottom>
      <diagonal/>
    </border>
    <border>
      <left style="thin">
        <color auto="1"/>
      </left>
      <right style="medium">
        <color rgb="FFFF0000"/>
      </right>
      <top style="thin">
        <color auto="1"/>
      </top>
      <bottom style="medium">
        <color rgb="FFFF0000"/>
      </bottom>
      <diagonal/>
    </border>
    <border>
      <left style="thin">
        <color auto="1"/>
      </left>
      <right/>
      <top style="thin">
        <color auto="1"/>
      </top>
      <bottom/>
      <diagonal/>
    </border>
    <border>
      <left style="thin">
        <color indexed="64"/>
      </left>
      <right/>
      <top/>
      <bottom/>
      <diagonal/>
    </border>
    <border>
      <left style="thin">
        <color auto="1"/>
      </left>
      <right/>
      <top/>
      <bottom style="thin">
        <color auto="1"/>
      </bottom>
      <diagonal/>
    </border>
    <border>
      <left style="thin">
        <color rgb="FFFF0000"/>
      </left>
      <right style="thin">
        <color auto="1"/>
      </right>
      <top style="thin">
        <color rgb="FFFF0000"/>
      </top>
      <bottom style="thin">
        <color auto="1"/>
      </bottom>
      <diagonal/>
    </border>
    <border>
      <left style="thin">
        <color auto="1"/>
      </left>
      <right style="thin">
        <color auto="1"/>
      </right>
      <top style="thin">
        <color rgb="FFFF0000"/>
      </top>
      <bottom style="thin">
        <color auto="1"/>
      </bottom>
      <diagonal/>
    </border>
    <border>
      <left style="thin">
        <color auto="1"/>
      </left>
      <right style="thin">
        <color rgb="FFFF0000"/>
      </right>
      <top style="thin">
        <color rgb="FFFF0000"/>
      </top>
      <bottom style="thin">
        <color auto="1"/>
      </bottom>
      <diagonal/>
    </border>
    <border>
      <left style="thin">
        <color rgb="FFFF0000"/>
      </left>
      <right style="thin">
        <color auto="1"/>
      </right>
      <top style="thin">
        <color auto="1"/>
      </top>
      <bottom style="thin">
        <color auto="1"/>
      </bottom>
      <diagonal/>
    </border>
    <border>
      <left style="thin">
        <color auto="1"/>
      </left>
      <right style="thin">
        <color rgb="FFFF0000"/>
      </right>
      <top style="thin">
        <color auto="1"/>
      </top>
      <bottom style="thin">
        <color auto="1"/>
      </bottom>
      <diagonal/>
    </border>
    <border>
      <left style="thin">
        <color rgb="FFFF0000"/>
      </left>
      <right style="thin">
        <color auto="1"/>
      </right>
      <top style="thin">
        <color auto="1"/>
      </top>
      <bottom style="thin">
        <color rgb="FFFF0000"/>
      </bottom>
      <diagonal/>
    </border>
    <border>
      <left style="thin">
        <color auto="1"/>
      </left>
      <right style="thin">
        <color auto="1"/>
      </right>
      <top style="thin">
        <color auto="1"/>
      </top>
      <bottom style="thin">
        <color rgb="FFFF0000"/>
      </bottom>
      <diagonal/>
    </border>
    <border>
      <left style="thin">
        <color auto="1"/>
      </left>
      <right style="thin">
        <color rgb="FFFF0000"/>
      </right>
      <top style="thin">
        <color auto="1"/>
      </top>
      <bottom style="thin">
        <color rgb="FFFF0000"/>
      </bottom>
      <diagonal/>
    </border>
    <border>
      <left style="thin">
        <color rgb="FFFF0000"/>
      </left>
      <right style="thin">
        <color auto="1"/>
      </right>
      <top/>
      <bottom style="thin">
        <color auto="1"/>
      </bottom>
      <diagonal/>
    </border>
    <border>
      <left style="thin">
        <color auto="1"/>
      </left>
      <right style="thin">
        <color rgb="FFFF0000"/>
      </right>
      <top/>
      <bottom style="thin">
        <color auto="1"/>
      </bottom>
      <diagonal/>
    </border>
    <border>
      <left style="medium">
        <color rgb="FFFF0000"/>
      </left>
      <right style="thin">
        <color auto="1"/>
      </right>
      <top/>
      <bottom style="thin">
        <color auto="1"/>
      </bottom>
      <diagonal/>
    </border>
    <border>
      <left style="thick">
        <color rgb="FFFF0000"/>
      </left>
      <right style="thin">
        <color auto="1"/>
      </right>
      <top style="thick">
        <color rgb="FFFF0000"/>
      </top>
      <bottom style="thin">
        <color auto="1"/>
      </bottom>
      <diagonal/>
    </border>
    <border>
      <left/>
      <right style="thin">
        <color auto="1"/>
      </right>
      <top style="thick">
        <color rgb="FFFF0000"/>
      </top>
      <bottom style="thin">
        <color auto="1"/>
      </bottom>
      <diagonal/>
    </border>
    <border>
      <left/>
      <right style="thick">
        <color rgb="FFFF0000"/>
      </right>
      <top style="thick">
        <color rgb="FFFF0000"/>
      </top>
      <bottom style="thin">
        <color auto="1"/>
      </bottom>
      <diagonal/>
    </border>
    <border>
      <left style="thick">
        <color rgb="FFFF0000"/>
      </left>
      <right style="thin">
        <color auto="1"/>
      </right>
      <top style="thin">
        <color auto="1"/>
      </top>
      <bottom style="thin">
        <color auto="1"/>
      </bottom>
      <diagonal/>
    </border>
    <border>
      <left/>
      <right style="thick">
        <color rgb="FFFF0000"/>
      </right>
      <top style="thin">
        <color auto="1"/>
      </top>
      <bottom style="thin">
        <color auto="1"/>
      </bottom>
      <diagonal/>
    </border>
    <border>
      <left style="thick">
        <color rgb="FFFF0000"/>
      </left>
      <right style="thin">
        <color auto="1"/>
      </right>
      <top style="thin">
        <color auto="1"/>
      </top>
      <bottom style="thick">
        <color rgb="FFFF0000"/>
      </bottom>
      <diagonal/>
    </border>
    <border>
      <left/>
      <right style="thin">
        <color auto="1"/>
      </right>
      <top style="thin">
        <color auto="1"/>
      </top>
      <bottom style="thick">
        <color rgb="FFFF0000"/>
      </bottom>
      <diagonal/>
    </border>
    <border>
      <left/>
      <right style="thick">
        <color rgb="FFFF0000"/>
      </right>
      <top style="thin">
        <color auto="1"/>
      </top>
      <bottom style="thick">
        <color rgb="FFFF0000"/>
      </bottom>
      <diagonal/>
    </border>
    <border>
      <left/>
      <right style="thin">
        <color auto="1"/>
      </right>
      <top/>
      <bottom style="thin">
        <color auto="1"/>
      </bottom>
      <diagonal/>
    </border>
    <border>
      <left style="thin">
        <color auto="1"/>
      </left>
      <right style="medium">
        <color rgb="FFFF0000"/>
      </right>
      <top/>
      <bottom style="thin">
        <color auto="1"/>
      </bottom>
      <diagonal/>
    </border>
    <border>
      <left style="thin">
        <color auto="1"/>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n">
        <color auto="1"/>
      </left>
      <right style="thick">
        <color rgb="FFFF0000"/>
      </right>
      <top style="thin">
        <color auto="1"/>
      </top>
      <bottom style="thin">
        <color auto="1"/>
      </bottom>
      <diagonal/>
    </border>
    <border>
      <left style="thin">
        <color auto="1"/>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
      <left style="thick">
        <color rgb="FFFF0000"/>
      </left>
      <right style="thin">
        <color auto="1"/>
      </right>
      <top style="thin">
        <color auto="1"/>
      </top>
      <bottom/>
      <diagonal/>
    </border>
    <border>
      <left style="thin">
        <color auto="1"/>
      </left>
      <right style="thick">
        <color rgb="FFFF0000"/>
      </right>
      <top style="thin">
        <color auto="1"/>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thin">
        <color auto="1"/>
      </bottom>
      <diagonal/>
    </border>
    <border>
      <left/>
      <right/>
      <top style="dotted">
        <color indexed="64"/>
      </top>
      <bottom style="thin">
        <color auto="1"/>
      </bottom>
      <diagonal/>
    </border>
    <border>
      <left/>
      <right style="thin">
        <color auto="1"/>
      </right>
      <top style="dotted">
        <color indexed="64"/>
      </top>
      <bottom style="thin">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dotted">
        <color indexed="64"/>
      </left>
      <right style="dotted">
        <color indexed="64"/>
      </right>
      <top/>
      <bottom style="dotted">
        <color indexed="64"/>
      </bottom>
      <diagonal/>
    </border>
    <border>
      <left style="thin">
        <color auto="1"/>
      </left>
      <right style="thin">
        <color auto="1"/>
      </right>
      <top style="thin">
        <color auto="1"/>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ashed">
        <color auto="1"/>
      </top>
      <bottom style="thin">
        <color indexed="64"/>
      </bottom>
      <diagonal/>
    </border>
    <border>
      <left/>
      <right style="thin">
        <color indexed="64"/>
      </right>
      <top style="dashed">
        <color auto="1"/>
      </top>
      <bottom style="thin">
        <color indexed="64"/>
      </bottom>
      <diagonal/>
    </border>
    <border>
      <left/>
      <right/>
      <top/>
      <bottom style="dash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indexed="64"/>
      </left>
      <right/>
      <top style="thin">
        <color indexed="64"/>
      </top>
      <bottom style="dashed">
        <color auto="1"/>
      </bottom>
      <diagonal/>
    </border>
    <border>
      <left style="thin">
        <color indexed="64"/>
      </left>
      <right/>
      <top style="dashed">
        <color auto="1"/>
      </top>
      <bottom style="dashed">
        <color auto="1"/>
      </bottom>
      <diagonal/>
    </border>
    <border>
      <left style="thin">
        <color indexed="64"/>
      </left>
      <right/>
      <top style="dashed">
        <color auto="1"/>
      </top>
      <bottom style="thin">
        <color indexed="64"/>
      </bottom>
      <diagonal/>
    </border>
    <border>
      <left style="thin">
        <color indexed="64"/>
      </left>
      <right/>
      <top style="thin">
        <color indexed="64"/>
      </top>
      <bottom style="dotted">
        <color auto="1"/>
      </bottom>
      <diagonal/>
    </border>
    <border>
      <left style="thin">
        <color indexed="64"/>
      </left>
      <right/>
      <top style="dotted">
        <color auto="1"/>
      </top>
      <bottom style="dotted">
        <color auto="1"/>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bottom style="thin">
        <color indexed="64"/>
      </bottom>
      <diagonal/>
    </border>
    <border>
      <left style="thin">
        <color indexed="64"/>
      </left>
      <right style="thin">
        <color indexed="64"/>
      </right>
      <top/>
      <bottom/>
      <diagonal/>
    </border>
    <border>
      <left/>
      <right style="dotted">
        <color indexed="64"/>
      </right>
      <top style="thin">
        <color indexed="64"/>
      </top>
      <bottom style="dotted">
        <color indexed="64"/>
      </bottom>
      <diagonal/>
    </border>
    <border>
      <left/>
      <right style="dotted">
        <color indexed="64"/>
      </right>
      <top/>
      <bottom style="dotted">
        <color indexed="64"/>
      </bottom>
      <diagonal/>
    </border>
    <border>
      <left/>
      <right style="dotted">
        <color indexed="64"/>
      </right>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366">
    <xf numFmtId="0" fontId="0" fillId="0" borderId="0" xfId="0"/>
    <xf numFmtId="0" fontId="0" fillId="0" borderId="0" xfId="0" applyAlignment="1">
      <alignment wrapText="1"/>
    </xf>
    <xf numFmtId="0" fontId="1" fillId="0" borderId="0" xfId="0" applyFont="1"/>
    <xf numFmtId="0" fontId="2" fillId="0" borderId="0" xfId="0" applyFont="1"/>
    <xf numFmtId="0" fontId="0" fillId="2" borderId="1" xfId="0" applyFill="1" applyBorder="1"/>
    <xf numFmtId="0" fontId="0" fillId="2" borderId="1" xfId="0" applyFill="1" applyBorder="1" applyAlignment="1">
      <alignment wrapText="1"/>
    </xf>
    <xf numFmtId="0" fontId="0" fillId="8" borderId="1" xfId="0" applyFill="1" applyBorder="1"/>
    <xf numFmtId="0" fontId="0" fillId="8" borderId="1" xfId="0" applyFill="1" applyBorder="1" applyAlignment="1">
      <alignment wrapText="1"/>
    </xf>
    <xf numFmtId="0" fontId="0" fillId="3" borderId="1" xfId="0" applyFill="1" applyBorder="1"/>
    <xf numFmtId="0" fontId="0" fillId="3" borderId="1" xfId="0" applyFill="1" applyBorder="1" applyAlignment="1">
      <alignment wrapText="1"/>
    </xf>
    <xf numFmtId="0" fontId="0" fillId="4" borderId="1" xfId="0" applyFill="1" applyBorder="1"/>
    <xf numFmtId="0" fontId="0" fillId="5" borderId="1" xfId="0" applyFill="1" applyBorder="1"/>
    <xf numFmtId="0" fontId="0" fillId="6" borderId="1" xfId="0" applyFill="1" applyBorder="1"/>
    <xf numFmtId="0" fontId="0" fillId="9" borderId="1" xfId="0" applyFill="1" applyBorder="1"/>
    <xf numFmtId="0" fontId="0" fillId="10" borderId="1" xfId="0" applyFill="1" applyBorder="1"/>
    <xf numFmtId="0" fontId="0" fillId="11" borderId="0" xfId="0" applyFill="1"/>
    <xf numFmtId="0" fontId="0" fillId="11" borderId="0" xfId="0" applyFill="1" applyAlignment="1">
      <alignment wrapText="1"/>
    </xf>
    <xf numFmtId="0" fontId="0" fillId="12" borderId="1" xfId="0" applyFill="1" applyBorder="1"/>
    <xf numFmtId="0" fontId="0" fillId="13" borderId="1" xfId="0" applyFill="1" applyBorder="1"/>
    <xf numFmtId="0" fontId="0" fillId="14" borderId="1" xfId="0" applyFill="1" applyBorder="1"/>
    <xf numFmtId="0" fontId="0" fillId="15" borderId="1" xfId="0" applyFill="1" applyBorder="1"/>
    <xf numFmtId="0" fontId="0" fillId="16" borderId="1" xfId="0" applyFill="1" applyBorder="1"/>
    <xf numFmtId="0" fontId="0" fillId="17" borderId="1" xfId="0" applyFill="1" applyBorder="1"/>
    <xf numFmtId="0" fontId="0" fillId="18" borderId="1" xfId="0" applyFill="1" applyBorder="1"/>
    <xf numFmtId="0" fontId="0" fillId="19" borderId="1" xfId="0" applyFill="1" applyBorder="1"/>
    <xf numFmtId="0" fontId="3" fillId="0" borderId="0" xfId="0" applyFont="1" applyAlignment="1">
      <alignment wrapText="1"/>
    </xf>
    <xf numFmtId="0" fontId="3" fillId="11" borderId="0" xfId="0" applyFont="1" applyFill="1" applyAlignment="1">
      <alignment wrapText="1"/>
    </xf>
    <xf numFmtId="0" fontId="0" fillId="2" borderId="2" xfId="0" applyFill="1" applyBorder="1"/>
    <xf numFmtId="0" fontId="0" fillId="20" borderId="0" xfId="0" applyFill="1"/>
    <xf numFmtId="0" fontId="3" fillId="20" borderId="0" xfId="0" applyFont="1" applyFill="1" applyAlignment="1">
      <alignment wrapText="1"/>
    </xf>
    <xf numFmtId="0" fontId="0" fillId="20" borderId="0" xfId="0" applyFill="1" applyAlignment="1">
      <alignment wrapText="1"/>
    </xf>
    <xf numFmtId="0" fontId="0" fillId="2" borderId="7" xfId="0" applyFill="1" applyBorder="1"/>
    <xf numFmtId="0" fontId="0" fillId="12" borderId="2" xfId="0" applyFill="1" applyBorder="1"/>
    <xf numFmtId="0" fontId="0" fillId="21" borderId="0" xfId="0" applyFill="1"/>
    <xf numFmtId="0" fontId="0" fillId="21" borderId="0" xfId="0" applyFill="1" applyAlignment="1">
      <alignment wrapText="1"/>
    </xf>
    <xf numFmtId="0" fontId="0" fillId="22" borderId="1" xfId="0" applyFill="1" applyBorder="1" applyAlignment="1">
      <alignment wrapText="1"/>
    </xf>
    <xf numFmtId="0" fontId="0" fillId="13" borderId="2" xfId="0" applyFill="1" applyBorder="1"/>
    <xf numFmtId="0" fontId="0" fillId="8" borderId="15" xfId="0" applyFill="1" applyBorder="1"/>
    <xf numFmtId="0" fontId="0" fillId="8" borderId="16" xfId="0" applyFill="1" applyBorder="1"/>
    <xf numFmtId="0" fontId="0" fillId="8" borderId="17" xfId="0" applyFill="1" applyBorder="1"/>
    <xf numFmtId="0" fontId="0" fillId="8" borderId="18" xfId="0" applyFill="1" applyBorder="1"/>
    <xf numFmtId="0" fontId="0" fillId="8" borderId="19" xfId="0" applyFill="1" applyBorder="1"/>
    <xf numFmtId="0" fontId="0" fillId="8" borderId="20" xfId="0" applyFill="1" applyBorder="1"/>
    <xf numFmtId="0" fontId="0" fillId="8" borderId="21" xfId="0" applyFill="1" applyBorder="1"/>
    <xf numFmtId="0" fontId="0" fillId="8" borderId="22" xfId="0" applyFill="1" applyBorder="1"/>
    <xf numFmtId="0" fontId="0" fillId="13" borderId="15" xfId="0" applyFill="1" applyBorder="1"/>
    <xf numFmtId="0" fontId="0" fillId="13" borderId="17" xfId="0" applyFill="1" applyBorder="1"/>
    <xf numFmtId="0" fontId="0" fillId="13" borderId="18" xfId="0" applyFill="1" applyBorder="1"/>
    <xf numFmtId="0" fontId="0" fillId="13" borderId="19" xfId="0" applyFill="1" applyBorder="1"/>
    <xf numFmtId="0" fontId="0" fillId="13" borderId="20" xfId="0" applyFill="1" applyBorder="1"/>
    <xf numFmtId="0" fontId="0" fillId="13" borderId="22" xfId="0" applyFill="1" applyBorder="1"/>
    <xf numFmtId="0" fontId="0" fillId="15" borderId="15" xfId="0" applyFill="1" applyBorder="1"/>
    <xf numFmtId="0" fontId="0" fillId="15" borderId="17" xfId="0" applyFill="1" applyBorder="1"/>
    <xf numFmtId="0" fontId="0" fillId="15" borderId="18" xfId="0" applyFill="1" applyBorder="1"/>
    <xf numFmtId="0" fontId="0" fillId="15" borderId="19" xfId="0" applyFill="1" applyBorder="1"/>
    <xf numFmtId="0" fontId="0" fillId="15" borderId="20" xfId="0" applyFill="1" applyBorder="1"/>
    <xf numFmtId="0" fontId="0" fillId="15" borderId="22" xfId="0" applyFill="1" applyBorder="1"/>
    <xf numFmtId="0" fontId="0" fillId="15" borderId="2" xfId="0" applyFill="1" applyBorder="1"/>
    <xf numFmtId="0" fontId="0" fillId="4" borderId="15" xfId="0" applyFill="1" applyBorder="1"/>
    <xf numFmtId="0" fontId="0" fillId="4" borderId="16" xfId="0" applyFill="1" applyBorder="1"/>
    <xf numFmtId="0" fontId="0" fillId="4" borderId="17" xfId="0" applyFill="1" applyBorder="1"/>
    <xf numFmtId="0" fontId="0" fillId="4" borderId="18" xfId="0" applyFill="1" applyBorder="1"/>
    <xf numFmtId="0" fontId="0" fillId="4" borderId="19" xfId="0" applyFill="1" applyBorder="1"/>
    <xf numFmtId="0" fontId="0" fillId="4" borderId="20" xfId="0" applyFill="1" applyBorder="1"/>
    <xf numFmtId="0" fontId="0" fillId="4" borderId="21" xfId="0" applyFill="1" applyBorder="1"/>
    <xf numFmtId="0" fontId="0" fillId="4" borderId="22" xfId="0" applyFill="1" applyBorder="1"/>
    <xf numFmtId="0" fontId="0" fillId="8" borderId="2" xfId="0" applyFill="1" applyBorder="1"/>
    <xf numFmtId="0" fontId="0" fillId="19" borderId="2" xfId="0" applyFill="1" applyBorder="1"/>
    <xf numFmtId="0" fontId="0" fillId="10" borderId="18" xfId="0" applyFill="1" applyBorder="1"/>
    <xf numFmtId="0" fontId="0" fillId="10" borderId="19" xfId="0" applyFill="1" applyBorder="1"/>
    <xf numFmtId="0" fontId="0" fillId="10" borderId="20" xfId="0" applyFill="1" applyBorder="1"/>
    <xf numFmtId="0" fontId="0" fillId="10" borderId="21" xfId="0" applyFill="1" applyBorder="1"/>
    <xf numFmtId="0" fontId="0" fillId="10" borderId="22" xfId="0" applyFill="1" applyBorder="1"/>
    <xf numFmtId="0" fontId="0" fillId="19" borderId="18" xfId="0" applyFill="1" applyBorder="1"/>
    <xf numFmtId="0" fontId="0" fillId="19" borderId="19" xfId="0" applyFill="1" applyBorder="1"/>
    <xf numFmtId="0" fontId="0" fillId="19" borderId="20" xfId="0" applyFill="1" applyBorder="1"/>
    <xf numFmtId="0" fontId="0" fillId="19" borderId="22" xfId="0" applyFill="1" applyBorder="1"/>
    <xf numFmtId="0" fontId="0" fillId="19" borderId="23" xfId="0" applyFill="1" applyBorder="1"/>
    <xf numFmtId="0" fontId="0" fillId="19" borderId="24" xfId="0" applyFill="1" applyBorder="1"/>
    <xf numFmtId="0" fontId="0" fillId="18" borderId="4" xfId="0" applyFill="1" applyBorder="1"/>
    <xf numFmtId="0" fontId="0" fillId="18" borderId="6" xfId="0" applyFill="1" applyBorder="1"/>
    <xf numFmtId="0" fontId="0" fillId="18" borderId="7" xfId="0" applyFill="1" applyBorder="1"/>
    <xf numFmtId="0" fontId="0" fillId="18" borderId="8" xfId="0" applyFill="1" applyBorder="1"/>
    <xf numFmtId="0" fontId="0" fillId="18" borderId="9" xfId="0" applyFill="1" applyBorder="1"/>
    <xf numFmtId="0" fontId="0" fillId="18" borderId="11" xfId="0" applyFill="1" applyBorder="1"/>
    <xf numFmtId="0" fontId="0" fillId="18" borderId="2" xfId="0" applyFill="1" applyBorder="1"/>
    <xf numFmtId="0" fontId="0" fillId="10" borderId="23" xfId="0" applyFill="1" applyBorder="1"/>
    <xf numFmtId="0" fontId="0" fillId="10" borderId="3" xfId="0" applyFill="1" applyBorder="1"/>
    <xf numFmtId="0" fontId="0" fillId="10" borderId="24" xfId="0" applyFill="1" applyBorder="1"/>
    <xf numFmtId="0" fontId="0" fillId="9" borderId="4" xfId="0" applyFill="1" applyBorder="1"/>
    <xf numFmtId="0" fontId="0" fillId="9" borderId="5" xfId="0" applyFill="1" applyBorder="1"/>
    <xf numFmtId="0" fontId="0" fillId="9" borderId="6" xfId="0" applyFill="1" applyBorder="1"/>
    <xf numFmtId="0" fontId="0" fillId="9" borderId="7" xfId="0" applyFill="1" applyBorder="1"/>
    <xf numFmtId="0" fontId="0" fillId="9" borderId="8" xfId="0" applyFill="1" applyBorder="1"/>
    <xf numFmtId="0" fontId="0" fillId="9" borderId="9" xfId="0" applyFill="1" applyBorder="1"/>
    <xf numFmtId="0" fontId="0" fillId="9" borderId="10" xfId="0" applyFill="1" applyBorder="1"/>
    <xf numFmtId="0" fontId="0" fillId="9" borderId="11" xfId="0" applyFill="1" applyBorder="1"/>
    <xf numFmtId="0" fontId="0" fillId="17" borderId="4" xfId="0" applyFill="1" applyBorder="1"/>
    <xf numFmtId="0" fontId="0" fillId="17" borderId="6" xfId="0" applyFill="1" applyBorder="1"/>
    <xf numFmtId="0" fontId="0" fillId="17" borderId="7" xfId="0" applyFill="1" applyBorder="1"/>
    <xf numFmtId="0" fontId="0" fillId="17" borderId="8" xfId="0" applyFill="1" applyBorder="1"/>
    <xf numFmtId="0" fontId="0" fillId="17" borderId="9" xfId="0" applyFill="1" applyBorder="1"/>
    <xf numFmtId="0" fontId="0" fillId="17" borderId="11" xfId="0" applyFill="1" applyBorder="1"/>
    <xf numFmtId="0" fontId="0" fillId="17" borderId="2" xfId="0" applyFill="1" applyBorder="1"/>
    <xf numFmtId="0" fontId="0" fillId="6" borderId="4" xfId="0" applyFill="1" applyBorder="1"/>
    <xf numFmtId="0" fontId="0" fillId="6" borderId="5" xfId="0" applyFill="1" applyBorder="1"/>
    <xf numFmtId="0" fontId="0" fillId="6" borderId="6" xfId="0" applyFill="1" applyBorder="1"/>
    <xf numFmtId="0" fontId="0" fillId="6" borderId="7" xfId="0" applyFill="1" applyBorder="1"/>
    <xf numFmtId="0" fontId="0" fillId="6" borderId="8" xfId="0" applyFill="1" applyBorder="1"/>
    <xf numFmtId="0" fontId="0" fillId="6" borderId="9" xfId="0" applyFill="1" applyBorder="1"/>
    <xf numFmtId="0" fontId="0" fillId="6" borderId="10" xfId="0" applyFill="1" applyBorder="1"/>
    <xf numFmtId="0" fontId="0" fillId="6" borderId="11" xfId="0" applyFill="1" applyBorder="1"/>
    <xf numFmtId="0" fontId="0" fillId="16" borderId="7" xfId="0" applyFill="1" applyBorder="1"/>
    <xf numFmtId="0" fontId="0" fillId="16" borderId="8" xfId="0" applyFill="1" applyBorder="1"/>
    <xf numFmtId="0" fontId="0" fillId="16" borderId="9" xfId="0" applyFill="1" applyBorder="1"/>
    <xf numFmtId="0" fontId="0" fillId="16" borderId="11" xfId="0" applyFill="1" applyBorder="1"/>
    <xf numFmtId="0" fontId="0" fillId="16" borderId="2" xfId="0" applyFill="1" applyBorder="1"/>
    <xf numFmtId="0" fontId="0" fillId="5" borderId="7" xfId="0" applyFill="1" applyBorder="1"/>
    <xf numFmtId="0" fontId="0" fillId="5" borderId="8" xfId="0" applyFill="1" applyBorder="1"/>
    <xf numFmtId="0" fontId="0" fillId="5" borderId="9" xfId="0" applyFill="1" applyBorder="1"/>
    <xf numFmtId="0" fontId="0" fillId="5" borderId="10" xfId="0" applyFill="1" applyBorder="1"/>
    <xf numFmtId="0" fontId="0" fillId="5" borderId="11" xfId="0" applyFill="1" applyBorder="1"/>
    <xf numFmtId="0" fontId="0" fillId="14" borderId="2" xfId="0" applyFill="1" applyBorder="1"/>
    <xf numFmtId="0" fontId="0" fillId="12" borderId="26" xfId="0" applyFill="1" applyBorder="1"/>
    <xf numFmtId="0" fontId="0" fillId="12" borderId="27" xfId="0" applyFill="1" applyBorder="1"/>
    <xf numFmtId="0" fontId="0" fillId="12" borderId="28" xfId="0" applyFill="1" applyBorder="1"/>
    <xf numFmtId="0" fontId="0" fillId="12" borderId="29" xfId="0" applyFill="1" applyBorder="1"/>
    <xf numFmtId="0" fontId="0" fillId="12" borderId="30" xfId="0" applyFill="1" applyBorder="1"/>
    <xf numFmtId="0" fontId="0" fillId="12" borderId="31" xfId="0" applyFill="1" applyBorder="1"/>
    <xf numFmtId="0" fontId="0" fillId="12" borderId="32" xfId="0" applyFill="1" applyBorder="1"/>
    <xf numFmtId="0" fontId="0" fillId="12" borderId="33" xfId="0" applyFill="1" applyBorder="1"/>
    <xf numFmtId="0" fontId="0" fillId="13" borderId="26" xfId="0" applyFill="1" applyBorder="1"/>
    <xf numFmtId="0" fontId="0" fillId="8" borderId="27" xfId="0" applyFill="1" applyBorder="1"/>
    <xf numFmtId="0" fontId="0" fillId="8" borderId="36" xfId="0" applyFill="1" applyBorder="1"/>
    <xf numFmtId="0" fontId="0" fillId="8" borderId="37" xfId="0" applyFill="1" applyBorder="1"/>
    <xf numFmtId="0" fontId="0" fillId="13" borderId="29" xfId="0" applyFill="1" applyBorder="1"/>
    <xf numFmtId="0" fontId="0" fillId="8" borderId="38" xfId="0" applyFill="1" applyBorder="1"/>
    <xf numFmtId="0" fontId="0" fillId="13" borderId="31" xfId="0" applyFill="1" applyBorder="1"/>
    <xf numFmtId="0" fontId="0" fillId="8" borderId="32" xfId="0" applyFill="1" applyBorder="1"/>
    <xf numFmtId="0" fontId="0" fillId="8" borderId="39" xfId="0" applyFill="1" applyBorder="1"/>
    <xf numFmtId="0" fontId="0" fillId="8" borderId="40" xfId="0" applyFill="1" applyBorder="1"/>
    <xf numFmtId="0" fontId="0" fillId="12" borderId="37" xfId="0" applyFill="1" applyBorder="1"/>
    <xf numFmtId="0" fontId="0" fillId="12" borderId="38"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0" fillId="2" borderId="33" xfId="0" applyFill="1" applyBorder="1"/>
    <xf numFmtId="0" fontId="0" fillId="12" borderId="41" xfId="0" applyFill="1" applyBorder="1"/>
    <xf numFmtId="0" fontId="0" fillId="12" borderId="42" xfId="0" applyFill="1" applyBorder="1"/>
    <xf numFmtId="0" fontId="0" fillId="13" borderId="37" xfId="0" applyFill="1" applyBorder="1"/>
    <xf numFmtId="0" fontId="0" fillId="13" borderId="38" xfId="0" applyFill="1" applyBorder="1"/>
    <xf numFmtId="0" fontId="0" fillId="13" borderId="40" xfId="0" applyFill="1" applyBorder="1"/>
    <xf numFmtId="0" fontId="0" fillId="13" borderId="36" xfId="0" applyFill="1" applyBorder="1"/>
    <xf numFmtId="0" fontId="0" fillId="13" borderId="39" xfId="0" applyFill="1" applyBorder="1"/>
    <xf numFmtId="0" fontId="0" fillId="3" borderId="2" xfId="0" applyFill="1" applyBorder="1"/>
    <xf numFmtId="0" fontId="0" fillId="14" borderId="26" xfId="0" applyFill="1" applyBorder="1"/>
    <xf numFmtId="0" fontId="0" fillId="14" borderId="37" xfId="0" applyFill="1" applyBorder="1"/>
    <xf numFmtId="0" fontId="0" fillId="14" borderId="29" xfId="0" applyFill="1" applyBorder="1"/>
    <xf numFmtId="0" fontId="0" fillId="14" borderId="38" xfId="0" applyFill="1" applyBorder="1"/>
    <xf numFmtId="0" fontId="0" fillId="14" borderId="31" xfId="0" applyFill="1" applyBorder="1"/>
    <xf numFmtId="0" fontId="0" fillId="14" borderId="40" xfId="0" applyFill="1" applyBorder="1"/>
    <xf numFmtId="0" fontId="0" fillId="3" borderId="26" xfId="0" applyFill="1" applyBorder="1"/>
    <xf numFmtId="0" fontId="0" fillId="3" borderId="36" xfId="0" applyFill="1" applyBorder="1"/>
    <xf numFmtId="0" fontId="0" fillId="3" borderId="37" xfId="0" applyFill="1" applyBorder="1"/>
    <xf numFmtId="0" fontId="0" fillId="3" borderId="29" xfId="0" applyFill="1" applyBorder="1"/>
    <xf numFmtId="0" fontId="0" fillId="3" borderId="38" xfId="0" applyFill="1" applyBorder="1"/>
    <xf numFmtId="0" fontId="0" fillId="3" borderId="31" xfId="0" applyFill="1" applyBorder="1"/>
    <xf numFmtId="0" fontId="0" fillId="3" borderId="39" xfId="0" applyFill="1" applyBorder="1"/>
    <xf numFmtId="0" fontId="0" fillId="3" borderId="40" xfId="0" applyFill="1" applyBorder="1"/>
    <xf numFmtId="0" fontId="0" fillId="14" borderId="27" xfId="0" applyFill="1" applyBorder="1"/>
    <xf numFmtId="0" fontId="0" fillId="14" borderId="28" xfId="0" applyFill="1" applyBorder="1"/>
    <xf numFmtId="0" fontId="0" fillId="14" borderId="30" xfId="0" applyFill="1" applyBorder="1"/>
    <xf numFmtId="0" fontId="0" fillId="14" borderId="32" xfId="0" applyFill="1" applyBorder="1"/>
    <xf numFmtId="0" fontId="0" fillId="14" borderId="33" xfId="0" applyFill="1" applyBorder="1"/>
    <xf numFmtId="0" fontId="0" fillId="4" borderId="2" xfId="0" applyFill="1" applyBorder="1"/>
    <xf numFmtId="0" fontId="0" fillId="16" borderId="25" xfId="0" applyFill="1" applyBorder="1"/>
    <xf numFmtId="0" fontId="0" fillId="16" borderId="35" xfId="0" applyFill="1" applyBorder="1"/>
    <xf numFmtId="0" fontId="0" fillId="15" borderId="26" xfId="0" applyFill="1" applyBorder="1"/>
    <xf numFmtId="0" fontId="0" fillId="15" borderId="37" xfId="0" applyFill="1" applyBorder="1"/>
    <xf numFmtId="0" fontId="0" fillId="15" borderId="29" xfId="0" applyFill="1" applyBorder="1"/>
    <xf numFmtId="0" fontId="0" fillId="15" borderId="38" xfId="0" applyFill="1" applyBorder="1"/>
    <xf numFmtId="0" fontId="0" fillId="15" borderId="31" xfId="0" applyFill="1" applyBorder="1"/>
    <xf numFmtId="0" fontId="0" fillId="15" borderId="40" xfId="0" applyFill="1" applyBorder="1"/>
    <xf numFmtId="0" fontId="0" fillId="5" borderId="25" xfId="0" applyFill="1" applyBorder="1"/>
    <xf numFmtId="0" fontId="0" fillId="5" borderId="3" xfId="0" applyFill="1" applyBorder="1"/>
    <xf numFmtId="0" fontId="0" fillId="5" borderId="35" xfId="0" applyFill="1" applyBorder="1"/>
    <xf numFmtId="0" fontId="0" fillId="4" borderId="26" xfId="0" applyFill="1" applyBorder="1"/>
    <xf numFmtId="0" fontId="0" fillId="4" borderId="36" xfId="0" applyFill="1" applyBorder="1"/>
    <xf numFmtId="0" fontId="0" fillId="4" borderId="37" xfId="0" applyFill="1" applyBorder="1"/>
    <xf numFmtId="0" fontId="0" fillId="4" borderId="29" xfId="0" applyFill="1" applyBorder="1"/>
    <xf numFmtId="0" fontId="0" fillId="4" borderId="38" xfId="0" applyFill="1" applyBorder="1"/>
    <xf numFmtId="0" fontId="0" fillId="4" borderId="31" xfId="0" applyFill="1" applyBorder="1"/>
    <xf numFmtId="0" fontId="0" fillId="4" borderId="39" xfId="0" applyFill="1" applyBorder="1"/>
    <xf numFmtId="0" fontId="0" fillId="4" borderId="40" xfId="0" applyFill="1" applyBorder="1"/>
    <xf numFmtId="0" fontId="0" fillId="16" borderId="34" xfId="0" applyFill="1" applyBorder="1"/>
    <xf numFmtId="0" fontId="0" fillId="15" borderId="27" xfId="0" applyFill="1" applyBorder="1"/>
    <xf numFmtId="0" fontId="0" fillId="15" borderId="28" xfId="0" applyFill="1" applyBorder="1"/>
    <xf numFmtId="0" fontId="0" fillId="15" borderId="30" xfId="0" applyFill="1" applyBorder="1"/>
    <xf numFmtId="0" fontId="0" fillId="15" borderId="32" xfId="0" applyFill="1" applyBorder="1"/>
    <xf numFmtId="0" fontId="0" fillId="15" borderId="33" xfId="0" applyFill="1" applyBorder="1"/>
    <xf numFmtId="0" fontId="4" fillId="0" borderId="0" xfId="0" applyFont="1" applyAlignment="1">
      <alignment vertical="center" wrapText="1"/>
    </xf>
    <xf numFmtId="0" fontId="4" fillId="21" borderId="0" xfId="0" applyFont="1" applyFill="1" applyAlignment="1">
      <alignment vertical="center" wrapText="1"/>
    </xf>
    <xf numFmtId="0" fontId="4" fillId="11" borderId="0" xfId="0" applyFont="1" applyFill="1" applyAlignment="1">
      <alignment vertical="center" wrapText="1"/>
    </xf>
    <xf numFmtId="0" fontId="4" fillId="0" borderId="0" xfId="0" applyFont="1" applyAlignment="1">
      <alignment vertical="center"/>
    </xf>
    <xf numFmtId="0" fontId="4" fillId="0" borderId="0" xfId="0" applyFont="1"/>
    <xf numFmtId="0" fontId="0" fillId="0" borderId="1" xfId="0" applyBorder="1"/>
    <xf numFmtId="0" fontId="4" fillId="0" borderId="1" xfId="0" applyFont="1" applyBorder="1" applyAlignment="1">
      <alignment wrapText="1"/>
    </xf>
    <xf numFmtId="0" fontId="0" fillId="23" borderId="0" xfId="0" applyFill="1"/>
    <xf numFmtId="0" fontId="7" fillId="0" borderId="0" xfId="0" applyFont="1"/>
    <xf numFmtId="0" fontId="8" fillId="0" borderId="0" xfId="0" applyFont="1"/>
    <xf numFmtId="0" fontId="9" fillId="0" borderId="0" xfId="0" applyFont="1" applyAlignment="1">
      <alignment vertical="top" wrapText="1"/>
    </xf>
    <xf numFmtId="0" fontId="11" fillId="25" borderId="0" xfId="0" applyFont="1" applyFill="1" applyAlignment="1">
      <alignment horizontal="center" vertical="center" wrapText="1"/>
    </xf>
    <xf numFmtId="0" fontId="13" fillId="0" borderId="0" xfId="0" applyFont="1" applyAlignment="1">
      <alignment horizontal="left" vertical="center" wrapText="1"/>
    </xf>
    <xf numFmtId="0" fontId="14" fillId="25" borderId="0" xfId="0" applyFont="1" applyFill="1" applyAlignment="1">
      <alignment horizontal="center" vertical="center"/>
    </xf>
    <xf numFmtId="0" fontId="17" fillId="0" borderId="0" xfId="0" applyFont="1" applyAlignment="1">
      <alignment horizontal="left" vertical="center" wrapText="1"/>
    </xf>
    <xf numFmtId="0" fontId="19" fillId="0" borderId="0" xfId="0" applyFont="1" applyAlignment="1">
      <alignment vertical="center" wrapText="1"/>
    </xf>
    <xf numFmtId="0" fontId="22" fillId="0" borderId="0" xfId="0" applyFont="1"/>
    <xf numFmtId="4" fontId="16" fillId="0" borderId="2" xfId="0" applyNumberFormat="1" applyFont="1" applyBorder="1"/>
    <xf numFmtId="0" fontId="8" fillId="0" borderId="0" xfId="0" applyFont="1" applyAlignment="1">
      <alignment horizontal="center" vertical="center" wrapText="1"/>
    </xf>
    <xf numFmtId="0" fontId="7" fillId="0" borderId="46" xfId="0" applyFont="1" applyBorder="1" applyProtection="1">
      <protection locked="0"/>
    </xf>
    <xf numFmtId="4" fontId="7" fillId="9" borderId="46" xfId="0" applyNumberFormat="1" applyFont="1" applyFill="1" applyBorder="1"/>
    <xf numFmtId="0" fontId="7" fillId="0" borderId="56" xfId="0" applyFont="1" applyBorder="1" applyProtection="1">
      <protection locked="0"/>
    </xf>
    <xf numFmtId="0" fontId="7" fillId="9" borderId="56" xfId="0" applyFont="1" applyFill="1" applyBorder="1"/>
    <xf numFmtId="3" fontId="7" fillId="0" borderId="56" xfId="0" applyNumberFormat="1" applyFont="1" applyBorder="1" applyProtection="1">
      <protection locked="0"/>
    </xf>
    <xf numFmtId="4" fontId="7" fillId="0" borderId="56" xfId="0" applyNumberFormat="1" applyFont="1" applyBorder="1" applyProtection="1">
      <protection locked="0"/>
    </xf>
    <xf numFmtId="4" fontId="7" fillId="9" borderId="56" xfId="0" applyNumberFormat="1" applyFont="1" applyFill="1" applyBorder="1"/>
    <xf numFmtId="1" fontId="7" fillId="0" borderId="56" xfId="0" applyNumberFormat="1" applyFont="1" applyBorder="1" applyProtection="1">
      <protection locked="0"/>
    </xf>
    <xf numFmtId="4" fontId="7" fillId="24" borderId="56" xfId="0" applyNumberFormat="1" applyFont="1" applyFill="1" applyBorder="1"/>
    <xf numFmtId="0" fontId="7" fillId="0" borderId="56" xfId="0" applyFont="1" applyBorder="1" applyAlignment="1" applyProtection="1">
      <alignment horizontal="left"/>
      <protection locked="0"/>
    </xf>
    <xf numFmtId="49" fontId="16" fillId="0" borderId="54" xfId="0" applyNumberFormat="1" applyFont="1" applyBorder="1" applyProtection="1">
      <protection locked="0"/>
    </xf>
    <xf numFmtId="49" fontId="16" fillId="0" borderId="62" xfId="0" applyNumberFormat="1" applyFont="1" applyBorder="1" applyProtection="1">
      <protection locked="0"/>
    </xf>
    <xf numFmtId="49" fontId="16" fillId="0" borderId="60" xfId="0" applyNumberFormat="1" applyFont="1" applyBorder="1" applyProtection="1">
      <protection locked="0"/>
    </xf>
    <xf numFmtId="0" fontId="18" fillId="7" borderId="48" xfId="0" applyFont="1" applyFill="1" applyBorder="1" applyAlignment="1">
      <alignment horizontal="centerContinuous" vertical="center" wrapText="1"/>
    </xf>
    <xf numFmtId="0" fontId="27" fillId="0" borderId="0" xfId="0" applyFont="1" applyAlignment="1">
      <alignment horizontal="center" vertical="center"/>
    </xf>
    <xf numFmtId="0" fontId="25" fillId="0" borderId="0" xfId="1" applyFont="1" applyAlignment="1">
      <alignment horizontal="left" vertical="center" wrapText="1"/>
    </xf>
    <xf numFmtId="0" fontId="18" fillId="26" borderId="47" xfId="0" applyFont="1" applyFill="1" applyBorder="1" applyAlignment="1">
      <alignment horizontal="centerContinuous" vertical="center" wrapText="1"/>
    </xf>
    <xf numFmtId="0" fontId="18" fillId="26" borderId="48" xfId="0" applyFont="1" applyFill="1" applyBorder="1" applyAlignment="1">
      <alignment horizontal="centerContinuous" vertical="center" wrapText="1"/>
    </xf>
    <xf numFmtId="0" fontId="18" fillId="26" borderId="2" xfId="0" applyFont="1" applyFill="1" applyBorder="1" applyAlignment="1">
      <alignment horizontal="centerContinuous" vertical="center" wrapText="1"/>
    </xf>
    <xf numFmtId="0" fontId="20" fillId="26" borderId="12" xfId="0" applyFont="1" applyFill="1" applyBorder="1"/>
    <xf numFmtId="0" fontId="20" fillId="26" borderId="13" xfId="0" applyFont="1" applyFill="1" applyBorder="1"/>
    <xf numFmtId="0" fontId="24" fillId="26" borderId="3" xfId="0" applyFont="1" applyFill="1" applyBorder="1" applyAlignment="1">
      <alignment horizontal="center" vertical="center" wrapText="1"/>
    </xf>
    <xf numFmtId="0" fontId="28" fillId="0" borderId="0" xfId="1" applyFont="1" applyAlignment="1">
      <alignment horizontal="left" vertical="center" wrapText="1"/>
    </xf>
    <xf numFmtId="0" fontId="29" fillId="0" borderId="0" xfId="0" applyFont="1" applyAlignment="1">
      <alignment horizontal="left" vertical="center" wrapText="1"/>
    </xf>
    <xf numFmtId="0" fontId="10" fillId="0" borderId="0" xfId="0" applyFont="1" applyAlignment="1">
      <alignment vertical="center" wrapText="1"/>
    </xf>
    <xf numFmtId="0" fontId="11" fillId="0" borderId="0" xfId="0" applyFont="1" applyAlignment="1">
      <alignment vertical="center" wrapText="1"/>
    </xf>
    <xf numFmtId="0" fontId="26" fillId="0" borderId="0" xfId="0" applyFont="1" applyAlignment="1">
      <alignment vertical="center"/>
    </xf>
    <xf numFmtId="0" fontId="27" fillId="0" borderId="0" xfId="0" applyFont="1" applyAlignment="1">
      <alignment vertical="center"/>
    </xf>
    <xf numFmtId="0" fontId="20" fillId="26" borderId="47" xfId="0" applyFont="1" applyFill="1" applyBorder="1"/>
    <xf numFmtId="0" fontId="20" fillId="26" borderId="48" xfId="0" applyFont="1" applyFill="1" applyBorder="1"/>
    <xf numFmtId="0" fontId="7" fillId="0" borderId="45" xfId="0" applyFont="1" applyBorder="1" applyProtection="1">
      <protection locked="0"/>
    </xf>
    <xf numFmtId="0" fontId="7" fillId="0" borderId="70" xfId="0" applyFont="1" applyBorder="1" applyProtection="1">
      <protection locked="0"/>
    </xf>
    <xf numFmtId="0" fontId="7" fillId="0" borderId="71" xfId="0" applyFont="1" applyBorder="1" applyProtection="1">
      <protection locked="0"/>
    </xf>
    <xf numFmtId="3" fontId="7" fillId="0" borderId="72" xfId="0" applyNumberFormat="1" applyFont="1" applyBorder="1" applyProtection="1">
      <protection locked="0"/>
    </xf>
    <xf numFmtId="4" fontId="7" fillId="0" borderId="72" xfId="0" applyNumberFormat="1" applyFont="1" applyBorder="1" applyProtection="1">
      <protection locked="0"/>
    </xf>
    <xf numFmtId="4" fontId="7" fillId="9" borderId="72" xfId="0" applyNumberFormat="1" applyFont="1" applyFill="1" applyBorder="1"/>
    <xf numFmtId="0" fontId="7" fillId="9" borderId="72" xfId="0" applyFont="1" applyFill="1" applyBorder="1"/>
    <xf numFmtId="4" fontId="7" fillId="9" borderId="71" xfId="0" applyNumberFormat="1" applyFont="1" applyFill="1" applyBorder="1"/>
    <xf numFmtId="1" fontId="7" fillId="0" borderId="72" xfId="0" applyNumberFormat="1" applyFont="1" applyBorder="1" applyProtection="1">
      <protection locked="0"/>
    </xf>
    <xf numFmtId="4" fontId="7" fillId="24" borderId="72" xfId="0" applyNumberFormat="1" applyFont="1" applyFill="1" applyBorder="1"/>
    <xf numFmtId="0" fontId="7" fillId="0" borderId="72" xfId="0" applyFont="1" applyBorder="1" applyProtection="1">
      <protection locked="0"/>
    </xf>
    <xf numFmtId="0" fontId="7" fillId="0" borderId="72" xfId="0" applyFont="1" applyBorder="1" applyAlignment="1" applyProtection="1">
      <alignment horizontal="left"/>
      <protection locked="0"/>
    </xf>
    <xf numFmtId="0" fontId="24" fillId="0" borderId="0" xfId="0" applyFont="1" applyAlignment="1">
      <alignment horizontal="center" vertical="center" wrapText="1"/>
    </xf>
    <xf numFmtId="0" fontId="20" fillId="0" borderId="0" xfId="0" applyFont="1" applyAlignment="1">
      <alignment horizontal="center" vertical="center" wrapText="1"/>
    </xf>
    <xf numFmtId="0" fontId="20" fillId="26" borderId="57" xfId="0" applyFont="1" applyFill="1" applyBorder="1" applyAlignment="1">
      <alignment horizontal="center" vertical="center" wrapText="1"/>
    </xf>
    <xf numFmtId="0" fontId="7" fillId="0" borderId="43" xfId="0" applyFont="1" applyBorder="1" applyProtection="1">
      <protection locked="0"/>
    </xf>
    <xf numFmtId="0" fontId="7" fillId="0" borderId="44" xfId="0" applyFont="1" applyBorder="1" applyProtection="1">
      <protection locked="0"/>
    </xf>
    <xf numFmtId="0" fontId="7" fillId="9" borderId="44" xfId="0" applyFont="1" applyFill="1" applyBorder="1"/>
    <xf numFmtId="3" fontId="7" fillId="0" borderId="44" xfId="0" applyNumberFormat="1" applyFont="1" applyBorder="1" applyProtection="1">
      <protection locked="0"/>
    </xf>
    <xf numFmtId="4" fontId="7" fillId="0" borderId="44" xfId="0" applyNumberFormat="1" applyFont="1" applyBorder="1" applyProtection="1">
      <protection locked="0"/>
    </xf>
    <xf numFmtId="4" fontId="7" fillId="9" borderId="44" xfId="0" applyNumberFormat="1" applyFont="1" applyFill="1" applyBorder="1"/>
    <xf numFmtId="1" fontId="7" fillId="0" borderId="44" xfId="0" applyNumberFormat="1" applyFont="1" applyBorder="1" applyProtection="1">
      <protection locked="0"/>
    </xf>
    <xf numFmtId="4" fontId="7" fillId="24" borderId="44" xfId="0" applyNumberFormat="1" applyFont="1" applyFill="1" applyBorder="1"/>
    <xf numFmtId="0" fontId="7" fillId="0" borderId="44" xfId="0" applyFont="1" applyBorder="1" applyAlignment="1" applyProtection="1">
      <alignment horizontal="left"/>
      <protection locked="0"/>
    </xf>
    <xf numFmtId="0" fontId="17" fillId="0" borderId="13" xfId="0" applyFont="1" applyBorder="1" applyAlignment="1">
      <alignment horizontal="left" vertical="center" wrapText="1"/>
    </xf>
    <xf numFmtId="0" fontId="26" fillId="0" borderId="0" xfId="0" applyFont="1" applyAlignment="1">
      <alignment horizontal="center" vertical="center"/>
    </xf>
    <xf numFmtId="0" fontId="25" fillId="0" borderId="0" xfId="1" applyFont="1" applyAlignment="1" applyProtection="1">
      <alignment horizontal="left" vertical="center" wrapText="1"/>
    </xf>
    <xf numFmtId="0" fontId="15" fillId="0" borderId="0" xfId="0" applyFont="1" applyAlignment="1">
      <alignment vertical="center" wrapText="1"/>
    </xf>
    <xf numFmtId="0" fontId="9" fillId="0" borderId="0" xfId="0" applyFont="1" applyAlignment="1">
      <alignment horizontal="left" vertical="center" wrapText="1"/>
    </xf>
    <xf numFmtId="0" fontId="14" fillId="0" borderId="0" xfId="0" applyFont="1" applyAlignment="1">
      <alignment horizontal="center"/>
    </xf>
    <xf numFmtId="0" fontId="9" fillId="0" borderId="0" xfId="0" applyFont="1" applyAlignment="1">
      <alignment horizontal="left" vertical="top" wrapText="1"/>
    </xf>
    <xf numFmtId="0" fontId="9" fillId="25" borderId="0" xfId="0" applyFont="1" applyFill="1" applyAlignment="1">
      <alignment horizontal="left" vertical="top" wrapText="1"/>
    </xf>
    <xf numFmtId="0" fontId="20" fillId="0" borderId="0" xfId="0" applyFont="1" applyAlignment="1">
      <alignment horizontal="left"/>
    </xf>
    <xf numFmtId="0" fontId="16" fillId="0" borderId="0" xfId="0" applyFont="1"/>
    <xf numFmtId="0" fontId="21" fillId="0" borderId="0" xfId="0" applyFont="1" applyAlignment="1">
      <alignment vertical="center" wrapText="1"/>
    </xf>
    <xf numFmtId="0" fontId="23" fillId="0" borderId="0" xfId="0" applyFont="1" applyAlignment="1">
      <alignment horizontal="left" vertical="center" wrapText="1"/>
    </xf>
    <xf numFmtId="0" fontId="7" fillId="0" borderId="0" xfId="0" applyFont="1" applyAlignment="1">
      <alignment vertical="center"/>
    </xf>
    <xf numFmtId="0" fontId="17" fillId="0" borderId="0" xfId="0" applyFont="1" applyAlignment="1">
      <alignment horizontal="left" wrapText="1"/>
    </xf>
    <xf numFmtId="4" fontId="8" fillId="0" borderId="0" xfId="0" applyNumberFormat="1" applyFont="1"/>
    <xf numFmtId="0" fontId="20" fillId="26" borderId="57" xfId="0" applyFont="1" applyFill="1" applyBorder="1"/>
    <xf numFmtId="0" fontId="20" fillId="26" borderId="73" xfId="0" applyFont="1" applyFill="1" applyBorder="1"/>
    <xf numFmtId="0" fontId="20" fillId="26" borderId="3" xfId="0" applyFont="1" applyFill="1" applyBorder="1"/>
    <xf numFmtId="0" fontId="7" fillId="9" borderId="44" xfId="0" applyFont="1" applyFill="1" applyBorder="1" applyProtection="1">
      <protection locked="0"/>
    </xf>
    <xf numFmtId="0" fontId="7" fillId="9" borderId="46" xfId="0" applyFont="1" applyFill="1" applyBorder="1" applyProtection="1">
      <protection locked="0"/>
    </xf>
    <xf numFmtId="0" fontId="7" fillId="9" borderId="71" xfId="0" applyFont="1" applyFill="1" applyBorder="1" applyProtection="1">
      <protection locked="0"/>
    </xf>
    <xf numFmtId="0" fontId="20" fillId="26" borderId="57" xfId="0" applyFont="1" applyFill="1" applyBorder="1" applyAlignment="1">
      <alignment horizontal="center" wrapText="1"/>
    </xf>
    <xf numFmtId="0" fontId="7" fillId="0" borderId="74" xfId="0" applyFont="1" applyBorder="1" applyProtection="1">
      <protection locked="0"/>
    </xf>
    <xf numFmtId="0" fontId="7" fillId="0" borderId="75" xfId="0" applyFont="1" applyBorder="1" applyProtection="1">
      <protection locked="0"/>
    </xf>
    <xf numFmtId="0" fontId="7" fillId="0" borderId="76" xfId="0" applyFont="1" applyBorder="1" applyProtection="1">
      <protection locked="0"/>
    </xf>
    <xf numFmtId="0" fontId="7" fillId="0" borderId="77" xfId="0" applyFont="1" applyBorder="1" applyProtection="1">
      <protection locked="0"/>
    </xf>
    <xf numFmtId="0" fontId="7" fillId="0" borderId="78" xfId="0" applyFont="1" applyBorder="1" applyProtection="1">
      <protection locked="0"/>
    </xf>
    <xf numFmtId="0" fontId="7" fillId="0" borderId="79" xfId="0" applyFont="1" applyBorder="1" applyProtection="1">
      <protection locked="0"/>
    </xf>
    <xf numFmtId="0" fontId="36" fillId="0" borderId="0" xfId="0" applyFont="1" applyAlignment="1">
      <alignment vertical="center"/>
    </xf>
    <xf numFmtId="0" fontId="40" fillId="0" borderId="0" xfId="0" applyFont="1" applyAlignment="1">
      <alignment vertical="center"/>
    </xf>
    <xf numFmtId="0" fontId="39" fillId="23" borderId="0" xfId="0" applyFont="1" applyFill="1" applyAlignment="1">
      <alignment vertical="center"/>
    </xf>
    <xf numFmtId="0" fontId="15" fillId="23" borderId="0" xfId="0" applyFont="1" applyFill="1" applyAlignment="1">
      <alignment vertical="center" wrapText="1"/>
    </xf>
    <xf numFmtId="0" fontId="9" fillId="23" borderId="0" xfId="0" applyFont="1" applyFill="1" applyAlignment="1">
      <alignment horizontal="left" vertical="center" wrapText="1"/>
    </xf>
    <xf numFmtId="0" fontId="7" fillId="23" borderId="0" xfId="0" applyFont="1" applyFill="1"/>
    <xf numFmtId="0" fontId="14" fillId="23" borderId="0" xfId="0" applyFont="1" applyFill="1" applyAlignment="1">
      <alignment horizontal="center"/>
    </xf>
    <xf numFmtId="0" fontId="29" fillId="0" borderId="0" xfId="0" applyFont="1" applyAlignment="1">
      <alignment horizontal="left" vertical="center" wrapText="1"/>
    </xf>
    <xf numFmtId="49" fontId="16" fillId="0" borderId="69" xfId="0" applyNumberFormat="1" applyFont="1" applyBorder="1" applyAlignment="1" applyProtection="1">
      <alignment horizontal="left" vertical="center" wrapText="1"/>
      <protection locked="0"/>
    </xf>
    <xf numFmtId="49" fontId="16" fillId="0" borderId="58" xfId="0" applyNumberFormat="1" applyFont="1" applyBorder="1" applyAlignment="1" applyProtection="1">
      <alignment horizontal="left" vertical="center" wrapText="1"/>
      <protection locked="0"/>
    </xf>
    <xf numFmtId="49" fontId="16" fillId="0" borderId="59" xfId="0" applyNumberFormat="1" applyFont="1" applyBorder="1" applyAlignment="1" applyProtection="1">
      <alignment horizontal="left" vertical="center" wrapText="1"/>
      <protection locked="0"/>
    </xf>
    <xf numFmtId="49" fontId="16" fillId="0" borderId="67" xfId="0" applyNumberFormat="1" applyFont="1" applyBorder="1" applyAlignment="1" applyProtection="1">
      <alignment horizontal="left"/>
      <protection locked="0"/>
    </xf>
    <xf numFmtId="49" fontId="16" fillId="0" borderId="60" xfId="0" applyNumberFormat="1" applyFont="1" applyBorder="1" applyAlignment="1" applyProtection="1">
      <alignment horizontal="left"/>
      <protection locked="0"/>
    </xf>
    <xf numFmtId="49" fontId="16" fillId="0" borderId="61" xfId="0" applyNumberFormat="1" applyFont="1" applyBorder="1" applyAlignment="1" applyProtection="1">
      <alignment horizontal="left"/>
      <protection locked="0"/>
    </xf>
    <xf numFmtId="49" fontId="16" fillId="0" borderId="49" xfId="0" applyNumberFormat="1" applyFont="1" applyBorder="1" applyAlignment="1" applyProtection="1">
      <alignment horizontal="left" vertical="center" wrapText="1"/>
      <protection locked="0"/>
    </xf>
    <xf numFmtId="49" fontId="16" fillId="0" borderId="50" xfId="0" applyNumberFormat="1" applyFont="1" applyBorder="1" applyAlignment="1" applyProtection="1">
      <alignment horizontal="left" vertical="center" wrapText="1"/>
      <protection locked="0"/>
    </xf>
    <xf numFmtId="49" fontId="16" fillId="0" borderId="51" xfId="0" applyNumberFormat="1" applyFont="1" applyBorder="1" applyAlignment="1" applyProtection="1">
      <alignment horizontal="left" vertical="center" wrapText="1"/>
      <protection locked="0"/>
    </xf>
    <xf numFmtId="0" fontId="12" fillId="0" borderId="0" xfId="0" applyFont="1" applyAlignment="1">
      <alignment horizontal="left" wrapText="1"/>
    </xf>
    <xf numFmtId="0" fontId="28" fillId="0" borderId="0" xfId="1" applyFont="1" applyAlignment="1">
      <alignment horizontal="left" vertical="top" wrapText="1"/>
    </xf>
    <xf numFmtId="0" fontId="33" fillId="0" borderId="0" xfId="0" applyFont="1" applyAlignment="1">
      <alignment horizontal="center" vertical="center" wrapText="1"/>
    </xf>
    <xf numFmtId="0" fontId="26" fillId="0" borderId="0" xfId="0" applyFont="1" applyAlignment="1">
      <alignment horizontal="center" vertical="center"/>
    </xf>
    <xf numFmtId="0" fontId="27" fillId="0" borderId="0" xfId="0" applyFont="1" applyAlignment="1">
      <alignment horizontal="center" vertical="center"/>
    </xf>
    <xf numFmtId="0" fontId="12" fillId="0" borderId="0" xfId="0" applyFont="1" applyAlignment="1">
      <alignment horizontal="left" vertical="center" wrapText="1"/>
    </xf>
    <xf numFmtId="49" fontId="16" fillId="0" borderId="66" xfId="0" applyNumberFormat="1" applyFont="1" applyBorder="1" applyAlignment="1" applyProtection="1">
      <alignment horizontal="left"/>
      <protection locked="0"/>
    </xf>
    <xf numFmtId="49" fontId="16" fillId="0" borderId="54" xfId="0" applyNumberFormat="1" applyFont="1" applyBorder="1" applyAlignment="1" applyProtection="1">
      <alignment horizontal="left"/>
      <protection locked="0"/>
    </xf>
    <xf numFmtId="49" fontId="16" fillId="0" borderId="55" xfId="0" applyNumberFormat="1" applyFont="1" applyBorder="1" applyAlignment="1" applyProtection="1">
      <alignment horizontal="left"/>
      <protection locked="0"/>
    </xf>
    <xf numFmtId="49" fontId="16" fillId="0" borderId="65" xfId="0" applyNumberFormat="1" applyFont="1" applyBorder="1" applyAlignment="1" applyProtection="1">
      <alignment horizontal="left"/>
      <protection locked="0"/>
    </xf>
    <xf numFmtId="49" fontId="16" fillId="0" borderId="52" xfId="0" applyNumberFormat="1" applyFont="1" applyBorder="1" applyAlignment="1" applyProtection="1">
      <alignment horizontal="left"/>
      <protection locked="0"/>
    </xf>
    <xf numFmtId="49" fontId="16" fillId="0" borderId="53" xfId="0" applyNumberFormat="1" applyFont="1" applyBorder="1" applyAlignment="1" applyProtection="1">
      <alignment horizontal="left"/>
      <protection locked="0"/>
    </xf>
    <xf numFmtId="49" fontId="16" fillId="0" borderId="68" xfId="0" applyNumberFormat="1" applyFont="1" applyBorder="1" applyAlignment="1" applyProtection="1">
      <alignment horizontal="left" vertical="center" wrapText="1"/>
      <protection locked="0"/>
    </xf>
    <xf numFmtId="49" fontId="16" fillId="0" borderId="63" xfId="0" applyNumberFormat="1" applyFont="1" applyBorder="1" applyAlignment="1" applyProtection="1">
      <alignment horizontal="left" vertical="center" wrapText="1"/>
      <protection locked="0"/>
    </xf>
    <xf numFmtId="49" fontId="16" fillId="0" borderId="64" xfId="0" applyNumberFormat="1" applyFont="1" applyBorder="1" applyAlignment="1" applyProtection="1">
      <alignment horizontal="left" vertical="center" wrapText="1"/>
      <protection locked="0"/>
    </xf>
    <xf numFmtId="0" fontId="5" fillId="0" borderId="0" xfId="0" applyFont="1" applyAlignment="1">
      <alignment horizontal="center" vertical="top"/>
    </xf>
    <xf numFmtId="0" fontId="0" fillId="8" borderId="12" xfId="0" applyFill="1" applyBorder="1" applyAlignment="1">
      <alignment horizontal="center" vertical="center"/>
    </xf>
    <xf numFmtId="0" fontId="0" fillId="8" borderId="13" xfId="0" applyFill="1" applyBorder="1" applyAlignment="1">
      <alignment horizontal="center" vertical="center"/>
    </xf>
    <xf numFmtId="0" fontId="0" fillId="8" borderId="14"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14" xfId="0" applyFill="1" applyBorder="1" applyAlignment="1">
      <alignment horizontal="center" vertical="center"/>
    </xf>
    <xf numFmtId="0" fontId="0" fillId="9" borderId="12" xfId="0" applyFill="1" applyBorder="1" applyAlignment="1">
      <alignment horizontal="center" vertical="center"/>
    </xf>
    <xf numFmtId="0" fontId="0" fillId="9" borderId="13" xfId="0" applyFill="1" applyBorder="1" applyAlignment="1">
      <alignment horizontal="center" vertical="center"/>
    </xf>
    <xf numFmtId="0" fontId="0" fillId="9" borderId="14" xfId="0" applyFill="1" applyBorder="1" applyAlignment="1">
      <alignment horizontal="center" vertical="center"/>
    </xf>
    <xf numFmtId="0" fontId="0" fillId="10" borderId="12" xfId="0" applyFill="1" applyBorder="1" applyAlignment="1">
      <alignment horizontal="center" vertical="center"/>
    </xf>
    <xf numFmtId="0" fontId="0" fillId="10" borderId="13" xfId="0" applyFill="1" applyBorder="1" applyAlignment="1">
      <alignment horizontal="center" vertical="center"/>
    </xf>
    <xf numFmtId="0" fontId="0" fillId="10" borderId="14" xfId="0" applyFill="1" applyBorder="1" applyAlignment="1">
      <alignment horizontal="center" vertical="center"/>
    </xf>
    <xf numFmtId="0" fontId="4" fillId="11" borderId="0" xfId="0" applyFont="1" applyFill="1" applyAlignment="1">
      <alignment horizontal="center" vertical="center" wrapText="1"/>
    </xf>
    <xf numFmtId="0" fontId="0" fillId="6" borderId="12" xfId="0" applyFill="1" applyBorder="1" applyAlignment="1">
      <alignment horizontal="center" vertical="center"/>
    </xf>
    <xf numFmtId="0" fontId="0" fillId="6" borderId="13" xfId="0" applyFill="1" applyBorder="1" applyAlignment="1">
      <alignment horizontal="center" vertical="center"/>
    </xf>
    <xf numFmtId="0" fontId="0" fillId="6" borderId="14" xfId="0" applyFill="1" applyBorder="1" applyAlignment="1">
      <alignment horizontal="center" vertical="center"/>
    </xf>
    <xf numFmtId="0" fontId="4" fillId="0" borderId="0" xfId="0" applyFont="1" applyAlignment="1">
      <alignment horizontal="center" vertical="center" wrapText="1"/>
    </xf>
    <xf numFmtId="0" fontId="4" fillId="20" borderId="0" xfId="0" applyFont="1" applyFill="1" applyAlignment="1">
      <alignment horizontal="center" vertical="center" wrapText="1"/>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5" borderId="12" xfId="0" applyFill="1" applyBorder="1" applyAlignment="1">
      <alignment horizontal="center" vertical="center"/>
    </xf>
    <xf numFmtId="0" fontId="0" fillId="5" borderId="13" xfId="0" applyFill="1" applyBorder="1" applyAlignment="1">
      <alignment horizontal="center" vertical="center"/>
    </xf>
    <xf numFmtId="0" fontId="0" fillId="5" borderId="14" xfId="0" applyFill="1" applyBorder="1" applyAlignment="1">
      <alignment horizontal="center" vertical="center"/>
    </xf>
    <xf numFmtId="0" fontId="4" fillId="0" borderId="1" xfId="0" applyFont="1" applyBorder="1" applyAlignment="1">
      <alignment horizontal="center" wrapText="1"/>
    </xf>
  </cellXfs>
  <cellStyles count="2">
    <cellStyle name="Lien hypertexte" xfId="1" builtinId="8"/>
    <cellStyle name="Normal" xfId="0" builtinId="0"/>
  </cellStyles>
  <dxfs count="3">
    <dxf>
      <font>
        <color rgb="FF9C5700"/>
      </font>
      <fill>
        <patternFill>
          <bgColor rgb="FFFFEB9C"/>
        </patternFill>
      </fill>
    </dxf>
    <dxf>
      <fill>
        <patternFill>
          <bgColor rgb="FFFFC000"/>
        </patternFill>
      </fill>
    </dxf>
    <dxf>
      <font>
        <color auto="1"/>
      </font>
      <fill>
        <patternFill>
          <bgColor rgb="FFFFC000"/>
        </patternFill>
      </fill>
    </dxf>
  </dxfs>
  <tableStyles count="1" defaultTableStyle="TableStyleMedium2" defaultPivotStyle="PivotStyleLight16">
    <tableStyle name="Invisible" pivot="0" table="0" count="0" xr9:uid="{9B79FE47-D0DF-48B6-92D9-110C65EF7484}"/>
  </tableStyles>
  <colors>
    <mruColors>
      <color rgb="FF6CA043"/>
      <color rgb="FF009900"/>
      <color rgb="FF5136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187588</xdr:colOff>
      <xdr:row>3</xdr:row>
      <xdr:rowOff>0</xdr:rowOff>
    </xdr:to>
    <xdr:pic>
      <xdr:nvPicPr>
        <xdr:cNvPr id="2" name="Image 1" descr="logo ForêtNeuchâtel.jpg">
          <a:extLst>
            <a:ext uri="{FF2B5EF4-FFF2-40B4-BE49-F238E27FC236}">
              <a16:creationId xmlns:a16="http://schemas.microsoft.com/office/drawing/2014/main" id="{59B45AE2-6A35-44AE-B27E-6D935C079176}"/>
            </a:ext>
          </a:extLst>
        </xdr:cNvPr>
        <xdr:cNvPicPr>
          <a:picLocks noChangeAspect="1"/>
        </xdr:cNvPicPr>
      </xdr:nvPicPr>
      <xdr:blipFill>
        <a:blip xmlns:r="http://schemas.openxmlformats.org/officeDocument/2006/relationships" r:embed="rId1" cstate="print"/>
        <a:stretch>
          <a:fillRect/>
        </a:stretch>
      </xdr:blipFill>
      <xdr:spPr>
        <a:xfrm>
          <a:off x="0" y="0"/>
          <a:ext cx="3207013" cy="76200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tephane.brawand@foretneuchatel.ch"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H168"/>
  <sheetViews>
    <sheetView showGridLines="0" tabSelected="1" topLeftCell="A14" zoomScaleNormal="100" zoomScaleSheetLayoutView="100" zoomScalePageLayoutView="55" workbookViewId="0">
      <selection activeCell="C23" sqref="C23:G23"/>
    </sheetView>
  </sheetViews>
  <sheetFormatPr baseColWidth="10" defaultColWidth="0" defaultRowHeight="12" zeroHeight="1" x14ac:dyDescent="0.2"/>
  <cols>
    <col min="1" max="1" width="5.28515625" style="213" customWidth="1"/>
    <col min="2" max="2" width="11.7109375" style="213" customWidth="1"/>
    <col min="3" max="3" width="20" style="213" customWidth="1"/>
    <col min="4" max="4" width="8.28515625" style="213" customWidth="1"/>
    <col min="5" max="5" width="8.5703125" style="213" customWidth="1"/>
    <col min="6" max="6" width="10.140625" style="213" customWidth="1"/>
    <col min="7" max="7" width="7.5703125" style="213" customWidth="1"/>
    <col min="8" max="8" width="9.7109375" style="213" customWidth="1"/>
    <col min="9" max="9" width="8.5703125" style="213" customWidth="1"/>
    <col min="10" max="10" width="11" style="213" customWidth="1"/>
    <col min="11" max="11" width="7.28515625" style="213" hidden="1" customWidth="1"/>
    <col min="12" max="13" width="7" style="213" customWidth="1"/>
    <col min="14" max="14" width="28.7109375" style="213" customWidth="1"/>
    <col min="15" max="15" width="28.7109375" style="213" hidden="1" customWidth="1"/>
    <col min="16" max="16" width="8.7109375" style="213" hidden="1" customWidth="1"/>
    <col min="17" max="17" width="9.140625" style="213" hidden="1" customWidth="1"/>
    <col min="18" max="18" width="28.7109375" style="213" customWidth="1"/>
    <col min="19" max="19" width="7.5703125" style="213" customWidth="1"/>
    <col min="20" max="20" width="21.140625" style="213" customWidth="1"/>
    <col min="21" max="34" width="11.5703125" style="213" customWidth="1"/>
    <col min="35" max="16384" width="11.5703125" style="213" hidden="1"/>
  </cols>
  <sheetData>
    <row r="1" spans="1:22" x14ac:dyDescent="0.2"/>
    <row r="2" spans="1:22" x14ac:dyDescent="0.2"/>
    <row r="3" spans="1:22" ht="36" customHeight="1" x14ac:dyDescent="0.2">
      <c r="A3" s="212"/>
      <c r="C3" s="214"/>
      <c r="D3" s="247"/>
      <c r="E3" s="248"/>
      <c r="F3" s="248"/>
      <c r="G3" s="248"/>
      <c r="H3" s="248"/>
      <c r="I3" s="248"/>
      <c r="J3" s="248"/>
      <c r="K3" s="248"/>
      <c r="L3" s="248"/>
      <c r="M3" s="248"/>
      <c r="N3" s="248"/>
      <c r="O3" s="215"/>
      <c r="P3" s="322" t="s">
        <v>118</v>
      </c>
      <c r="Q3" s="322"/>
      <c r="R3" s="322"/>
      <c r="S3" s="322"/>
      <c r="T3" s="322"/>
      <c r="U3" s="322"/>
      <c r="V3" s="322"/>
    </row>
    <row r="4" spans="1:22" ht="22.15" customHeight="1" x14ac:dyDescent="0.2">
      <c r="A4" s="212"/>
      <c r="B4" s="327" t="s">
        <v>104</v>
      </c>
      <c r="C4" s="327"/>
      <c r="D4" s="249"/>
      <c r="E4" s="250"/>
      <c r="F4" s="250"/>
      <c r="G4" s="250"/>
      <c r="H4" s="250"/>
      <c r="I4" s="250"/>
      <c r="J4" s="250"/>
      <c r="K4" s="250"/>
      <c r="L4" s="250"/>
      <c r="M4" s="250"/>
      <c r="N4" s="250"/>
      <c r="O4" s="217"/>
      <c r="P4" s="323" t="s">
        <v>136</v>
      </c>
      <c r="Q4" s="323"/>
      <c r="R4" s="323"/>
      <c r="S4" s="323"/>
      <c r="T4" s="323"/>
      <c r="U4" s="323"/>
      <c r="V4" s="323"/>
    </row>
    <row r="5" spans="1:22" ht="22.15" customHeight="1" x14ac:dyDescent="0.2">
      <c r="A5" s="212"/>
      <c r="B5" s="216"/>
      <c r="C5" s="216"/>
      <c r="D5" s="324" t="s">
        <v>132</v>
      </c>
      <c r="E5" s="324"/>
      <c r="F5" s="324"/>
      <c r="G5" s="324"/>
      <c r="H5" s="324"/>
      <c r="I5" s="324"/>
      <c r="J5" s="324"/>
      <c r="K5" s="324"/>
      <c r="L5" s="324"/>
      <c r="M5" s="324"/>
      <c r="N5" s="324"/>
      <c r="O5" s="217"/>
      <c r="P5" s="245"/>
      <c r="Q5" s="245"/>
      <c r="R5" s="245"/>
      <c r="S5" s="245"/>
      <c r="T5" s="245"/>
      <c r="U5" s="245"/>
      <c r="V5" s="245"/>
    </row>
    <row r="6" spans="1:22" ht="22.15" customHeight="1" x14ac:dyDescent="0.2">
      <c r="A6" s="212"/>
      <c r="B6" s="216"/>
      <c r="C6" s="216"/>
      <c r="D6" s="325" t="s">
        <v>103</v>
      </c>
      <c r="E6" s="326"/>
      <c r="F6" s="326"/>
      <c r="G6" s="326"/>
      <c r="H6" s="326"/>
      <c r="I6" s="326"/>
      <c r="J6" s="326"/>
      <c r="K6" s="326"/>
      <c r="L6" s="326"/>
      <c r="M6" s="326"/>
      <c r="N6" s="326"/>
      <c r="O6" s="217"/>
      <c r="P6" s="245"/>
      <c r="Q6" s="245"/>
      <c r="R6" s="245"/>
      <c r="S6" s="245"/>
      <c r="T6" s="245"/>
      <c r="U6" s="245"/>
      <c r="V6" s="245"/>
    </row>
    <row r="7" spans="1:22" ht="22.15" customHeight="1" x14ac:dyDescent="0.2">
      <c r="A7" s="212"/>
      <c r="B7" s="216"/>
      <c r="C7" s="216"/>
      <c r="D7" s="278"/>
      <c r="E7" s="237"/>
      <c r="F7" s="237"/>
      <c r="G7" s="237"/>
      <c r="H7" s="237"/>
      <c r="I7" s="237"/>
      <c r="J7" s="237"/>
      <c r="K7" s="237"/>
      <c r="L7" s="237"/>
      <c r="M7" s="237"/>
      <c r="N7" s="237"/>
      <c r="O7" s="217"/>
      <c r="P7" s="279"/>
      <c r="Q7" s="279"/>
      <c r="R7" s="279"/>
      <c r="S7" s="279"/>
      <c r="T7" s="212"/>
    </row>
    <row r="8" spans="1:22" ht="22.15" customHeight="1" x14ac:dyDescent="0.2">
      <c r="A8" s="212"/>
      <c r="B8" s="312" t="s">
        <v>112</v>
      </c>
      <c r="C8" s="312"/>
      <c r="D8" s="312"/>
      <c r="E8" s="312"/>
      <c r="F8" s="312"/>
      <c r="G8" s="312"/>
      <c r="H8" s="312"/>
      <c r="I8" s="312"/>
      <c r="J8" s="312"/>
      <c r="K8" s="312"/>
      <c r="L8" s="312"/>
      <c r="M8" s="246"/>
      <c r="N8" s="237"/>
      <c r="O8" s="217"/>
      <c r="P8" s="279"/>
      <c r="Q8" s="279"/>
      <c r="R8" s="279"/>
      <c r="S8" s="279"/>
      <c r="T8" s="212"/>
    </row>
    <row r="9" spans="1:22" ht="14.25" customHeight="1" x14ac:dyDescent="0.2">
      <c r="A9" s="212"/>
      <c r="B9" s="246"/>
      <c r="C9" s="246"/>
      <c r="D9" s="246"/>
      <c r="E9" s="246"/>
      <c r="F9" s="246"/>
      <c r="G9" s="246"/>
      <c r="H9" s="246"/>
      <c r="I9" s="246"/>
      <c r="J9" s="246"/>
      <c r="K9" s="246"/>
      <c r="L9" s="246"/>
      <c r="M9" s="246"/>
      <c r="N9" s="237"/>
      <c r="O9" s="217"/>
      <c r="P9" s="279"/>
      <c r="Q9" s="279"/>
      <c r="R9" s="279"/>
      <c r="S9" s="279"/>
      <c r="T9" s="212"/>
    </row>
    <row r="10" spans="1:22" ht="14.45" customHeight="1" x14ac:dyDescent="0.25">
      <c r="A10" s="212"/>
      <c r="B10" s="305" t="s">
        <v>138</v>
      </c>
      <c r="C10" s="280"/>
      <c r="D10" s="281"/>
      <c r="E10" s="212"/>
      <c r="F10" s="282"/>
      <c r="G10" s="282"/>
      <c r="H10" s="282"/>
      <c r="I10" s="282"/>
      <c r="J10" s="282"/>
      <c r="K10" s="282"/>
      <c r="L10" s="212"/>
      <c r="M10" s="212"/>
      <c r="N10" s="283"/>
      <c r="O10" s="284"/>
      <c r="T10" s="212"/>
    </row>
    <row r="11" spans="1:22" ht="15.95" customHeight="1" x14ac:dyDescent="0.25">
      <c r="A11" s="212"/>
      <c r="B11" s="306"/>
      <c r="C11" s="280"/>
      <c r="D11" s="281"/>
      <c r="E11" s="212"/>
      <c r="F11" s="282"/>
      <c r="G11" s="282"/>
      <c r="H11" s="282"/>
      <c r="I11" s="282"/>
      <c r="J11" s="282"/>
      <c r="K11" s="282"/>
      <c r="L11" s="212"/>
      <c r="M11" s="212"/>
      <c r="N11" s="283"/>
      <c r="O11" s="284"/>
      <c r="T11" s="212"/>
    </row>
    <row r="12" spans="1:22" ht="14.45" customHeight="1" x14ac:dyDescent="0.25">
      <c r="A12" s="212"/>
      <c r="B12" s="307" t="s">
        <v>119</v>
      </c>
      <c r="C12" s="308"/>
      <c r="D12" s="309"/>
      <c r="E12" s="310"/>
      <c r="F12" s="311"/>
      <c r="G12" s="311"/>
      <c r="H12" s="282"/>
      <c r="I12" s="282"/>
      <c r="J12" s="282"/>
      <c r="K12" s="282"/>
      <c r="L12" s="212"/>
      <c r="M12" s="212"/>
      <c r="N12" s="283"/>
      <c r="O12" s="284"/>
      <c r="T12" s="212"/>
    </row>
    <row r="13" spans="1:22" ht="15.95" customHeight="1" x14ac:dyDescent="0.25">
      <c r="A13" s="212"/>
      <c r="B13" s="306" t="s">
        <v>140</v>
      </c>
      <c r="C13" s="280"/>
      <c r="D13" s="281"/>
      <c r="E13" s="212"/>
      <c r="F13" s="282"/>
      <c r="G13" s="282"/>
      <c r="H13" s="282"/>
      <c r="I13" s="282"/>
      <c r="J13" s="282"/>
      <c r="K13" s="282"/>
      <c r="L13" s="212"/>
      <c r="M13" s="212"/>
      <c r="N13" s="283"/>
      <c r="O13" s="284"/>
      <c r="T13" s="212"/>
    </row>
    <row r="14" spans="1:22" ht="15.95" customHeight="1" x14ac:dyDescent="0.25">
      <c r="A14" s="212"/>
      <c r="B14" s="306" t="s">
        <v>145</v>
      </c>
      <c r="C14" s="280"/>
      <c r="D14" s="281"/>
      <c r="E14" s="212"/>
      <c r="F14" s="282"/>
      <c r="G14" s="282"/>
      <c r="H14" s="282"/>
      <c r="I14" s="282"/>
      <c r="J14" s="282"/>
      <c r="K14" s="282"/>
      <c r="L14" s="212"/>
      <c r="M14" s="212"/>
      <c r="N14" s="283"/>
      <c r="O14" s="284"/>
      <c r="T14" s="212"/>
    </row>
    <row r="15" spans="1:22" ht="15.95" customHeight="1" x14ac:dyDescent="0.25">
      <c r="A15" s="212"/>
      <c r="B15" s="306" t="s">
        <v>141</v>
      </c>
      <c r="C15" s="280"/>
      <c r="D15" s="281"/>
      <c r="E15" s="212"/>
      <c r="F15" s="282"/>
      <c r="G15" s="282"/>
      <c r="H15" s="282"/>
      <c r="I15" s="282"/>
      <c r="J15" s="282"/>
      <c r="K15" s="282"/>
      <c r="L15" s="212"/>
      <c r="M15" s="212"/>
      <c r="N15" s="283"/>
      <c r="O15" s="284"/>
      <c r="T15" s="212"/>
    </row>
    <row r="16" spans="1:22" ht="15.95" customHeight="1" x14ac:dyDescent="0.25">
      <c r="A16" s="212"/>
      <c r="B16" s="306" t="s">
        <v>142</v>
      </c>
      <c r="C16" s="280"/>
      <c r="D16" s="281"/>
      <c r="E16" s="212"/>
      <c r="F16" s="282"/>
      <c r="G16" s="282"/>
      <c r="H16" s="282"/>
      <c r="I16" s="282"/>
      <c r="J16" s="282"/>
      <c r="K16" s="282"/>
      <c r="L16" s="212"/>
      <c r="M16" s="212"/>
      <c r="N16" s="283"/>
      <c r="O16" s="284"/>
      <c r="T16" s="212"/>
    </row>
    <row r="17" spans="1:20" ht="15.95" customHeight="1" x14ac:dyDescent="0.25">
      <c r="A17" s="212"/>
      <c r="B17" s="306" t="s">
        <v>143</v>
      </c>
      <c r="C17" s="280"/>
      <c r="D17" s="281"/>
      <c r="E17" s="212"/>
      <c r="F17" s="282"/>
      <c r="G17" s="282"/>
      <c r="H17" s="282"/>
      <c r="I17" s="282"/>
      <c r="J17" s="282"/>
      <c r="K17" s="282"/>
      <c r="L17" s="212"/>
      <c r="M17" s="212"/>
      <c r="N17" s="283"/>
      <c r="O17" s="284"/>
      <c r="T17" s="212"/>
    </row>
    <row r="18" spans="1:20" ht="15.95" customHeight="1" x14ac:dyDescent="0.25">
      <c r="A18" s="212"/>
      <c r="B18" s="306" t="s">
        <v>144</v>
      </c>
      <c r="C18" s="280"/>
      <c r="D18" s="281"/>
      <c r="E18" s="212"/>
      <c r="F18" s="282"/>
      <c r="G18" s="282"/>
      <c r="H18" s="282"/>
      <c r="I18" s="282"/>
      <c r="J18" s="282"/>
      <c r="K18" s="282"/>
      <c r="L18" s="212"/>
      <c r="M18" s="212"/>
      <c r="N18" s="283"/>
      <c r="O18" s="284"/>
      <c r="T18" s="212"/>
    </row>
    <row r="19" spans="1:20" ht="14.45" customHeight="1" x14ac:dyDescent="0.25">
      <c r="A19" s="212"/>
      <c r="C19" s="280"/>
      <c r="D19" s="281"/>
      <c r="E19" s="212"/>
      <c r="F19" s="282"/>
      <c r="G19" s="282"/>
      <c r="H19" s="282"/>
      <c r="I19" s="282"/>
      <c r="J19" s="282"/>
      <c r="K19" s="282"/>
      <c r="L19" s="212"/>
      <c r="M19" s="212"/>
      <c r="N19" s="283"/>
      <c r="O19" s="284"/>
      <c r="T19" s="212"/>
    </row>
    <row r="20" spans="1:20" ht="22.15" customHeight="1" x14ac:dyDescent="0.2">
      <c r="A20" s="212"/>
      <c r="B20" s="312" t="s">
        <v>115</v>
      </c>
      <c r="C20" s="312"/>
      <c r="D20" s="312"/>
      <c r="E20" s="312"/>
      <c r="F20" s="312"/>
      <c r="G20" s="312"/>
      <c r="H20" s="312"/>
      <c r="I20" s="312"/>
      <c r="J20" s="312"/>
      <c r="K20" s="312"/>
      <c r="L20" s="312"/>
      <c r="M20" s="246"/>
      <c r="N20" s="237"/>
      <c r="O20" s="217"/>
      <c r="P20" s="279"/>
      <c r="Q20" s="279"/>
      <c r="R20" s="279"/>
      <c r="S20" s="279"/>
      <c r="T20" s="212"/>
    </row>
    <row r="21" spans="1:20" ht="14.25" customHeight="1" x14ac:dyDescent="0.2">
      <c r="A21" s="218"/>
      <c r="B21" s="218"/>
      <c r="C21" s="218"/>
      <c r="D21" s="218"/>
      <c r="E21" s="218"/>
      <c r="F21" s="218"/>
      <c r="G21" s="218"/>
      <c r="H21" s="218"/>
      <c r="I21" s="218"/>
      <c r="J21" s="218"/>
      <c r="K21" s="218"/>
      <c r="L21" s="218"/>
      <c r="M21" s="218"/>
      <c r="N21" s="218"/>
      <c r="O21" s="218"/>
      <c r="P21" s="218"/>
      <c r="Q21" s="218"/>
      <c r="R21" s="218"/>
      <c r="S21" s="218"/>
      <c r="T21" s="218"/>
    </row>
    <row r="22" spans="1:20" ht="18.600000000000001" customHeight="1" x14ac:dyDescent="0.2">
      <c r="B22" s="239" t="s">
        <v>109</v>
      </c>
      <c r="C22" s="240"/>
      <c r="D22" s="240"/>
      <c r="E22" s="241"/>
      <c r="F22" s="241"/>
      <c r="G22" s="241"/>
      <c r="J22" s="239" t="s">
        <v>111</v>
      </c>
      <c r="K22" s="236"/>
      <c r="L22" s="240"/>
      <c r="M22" s="240"/>
      <c r="N22" s="240"/>
      <c r="O22" s="240"/>
      <c r="P22" s="241"/>
      <c r="Q22" s="218"/>
      <c r="R22" s="277"/>
      <c r="S22" s="218"/>
      <c r="T22" s="219"/>
    </row>
    <row r="23" spans="1:20" ht="14.45" customHeight="1" x14ac:dyDescent="0.25">
      <c r="B23" s="242" t="s">
        <v>95</v>
      </c>
      <c r="C23" s="334"/>
      <c r="D23" s="335"/>
      <c r="E23" s="335"/>
      <c r="F23" s="335"/>
      <c r="G23" s="336"/>
      <c r="J23" s="292" t="s">
        <v>95</v>
      </c>
      <c r="K23" s="234"/>
      <c r="L23" s="331"/>
      <c r="M23" s="332"/>
      <c r="N23" s="332"/>
      <c r="O23" s="332"/>
      <c r="P23" s="333"/>
      <c r="Q23" s="218"/>
      <c r="R23" s="277"/>
      <c r="S23" s="218"/>
      <c r="T23" s="220"/>
    </row>
    <row r="24" spans="1:20" ht="14.45" customHeight="1" x14ac:dyDescent="0.25">
      <c r="B24" s="243" t="s">
        <v>96</v>
      </c>
      <c r="C24" s="313"/>
      <c r="D24" s="314"/>
      <c r="E24" s="314"/>
      <c r="F24" s="314"/>
      <c r="G24" s="315"/>
      <c r="J24" s="293" t="s">
        <v>96</v>
      </c>
      <c r="K24" s="233"/>
      <c r="L24" s="328"/>
      <c r="M24" s="329"/>
      <c r="N24" s="329"/>
      <c r="O24" s="329"/>
      <c r="P24" s="330"/>
      <c r="Q24" s="218"/>
      <c r="R24" s="277"/>
      <c r="S24" s="218"/>
      <c r="T24" s="220"/>
    </row>
    <row r="25" spans="1:20" ht="14.45" customHeight="1" x14ac:dyDescent="0.25">
      <c r="B25" s="243" t="s">
        <v>100</v>
      </c>
      <c r="C25" s="313"/>
      <c r="D25" s="314"/>
      <c r="E25" s="314"/>
      <c r="F25" s="314"/>
      <c r="G25" s="315"/>
      <c r="J25" s="293" t="s">
        <v>133</v>
      </c>
      <c r="K25" s="233"/>
      <c r="L25" s="328"/>
      <c r="M25" s="329"/>
      <c r="N25" s="329"/>
      <c r="O25" s="329"/>
      <c r="P25" s="330"/>
      <c r="Q25" s="218"/>
      <c r="R25" s="277"/>
      <c r="S25" s="218"/>
      <c r="T25" s="220"/>
    </row>
    <row r="26" spans="1:20" ht="14.45" customHeight="1" x14ac:dyDescent="0.25">
      <c r="B26" s="243" t="s">
        <v>97</v>
      </c>
      <c r="C26" s="313"/>
      <c r="D26" s="314"/>
      <c r="E26" s="314"/>
      <c r="F26" s="314"/>
      <c r="G26" s="315"/>
      <c r="J26" s="293" t="s">
        <v>98</v>
      </c>
      <c r="K26" s="233"/>
      <c r="L26" s="328"/>
      <c r="M26" s="329"/>
      <c r="N26" s="329"/>
      <c r="O26" s="329"/>
      <c r="P26" s="330"/>
      <c r="Q26" s="218"/>
      <c r="R26" s="277"/>
      <c r="S26" s="218"/>
      <c r="T26" s="220"/>
    </row>
    <row r="27" spans="1:20" ht="14.45" customHeight="1" x14ac:dyDescent="0.25">
      <c r="B27" s="243" t="s">
        <v>117</v>
      </c>
      <c r="C27" s="313"/>
      <c r="D27" s="314"/>
      <c r="E27" s="314"/>
      <c r="F27" s="314"/>
      <c r="G27" s="315"/>
      <c r="J27" s="294" t="s">
        <v>99</v>
      </c>
      <c r="K27" s="235"/>
      <c r="L27" s="316"/>
      <c r="M27" s="317"/>
      <c r="N27" s="317"/>
      <c r="O27" s="317"/>
      <c r="P27" s="318"/>
      <c r="Q27" s="218"/>
      <c r="R27" s="277"/>
      <c r="S27" s="218"/>
      <c r="T27" s="220"/>
    </row>
    <row r="28" spans="1:20" ht="14.45" customHeight="1" x14ac:dyDescent="0.25">
      <c r="B28" s="243" t="s">
        <v>98</v>
      </c>
      <c r="C28" s="313"/>
      <c r="D28" s="314"/>
      <c r="E28" s="314"/>
      <c r="F28" s="314"/>
      <c r="G28" s="315"/>
      <c r="H28" s="218"/>
      <c r="I28" s="218"/>
      <c r="J28" s="218"/>
      <c r="K28" s="218"/>
      <c r="L28" s="220"/>
      <c r="M28" s="220"/>
    </row>
    <row r="29" spans="1:20" ht="14.45" customHeight="1" x14ac:dyDescent="0.2">
      <c r="B29" s="243" t="s">
        <v>99</v>
      </c>
      <c r="C29" s="313"/>
      <c r="D29" s="314"/>
      <c r="E29" s="314"/>
      <c r="F29" s="314"/>
      <c r="G29" s="315"/>
      <c r="H29" s="218"/>
      <c r="I29" s="218"/>
      <c r="J29" s="251" t="s">
        <v>116</v>
      </c>
      <c r="K29" s="252"/>
      <c r="L29" s="252" t="s">
        <v>131</v>
      </c>
      <c r="M29" s="252"/>
      <c r="N29" s="221">
        <f>SUBTOTAL(9,L39:L113)</f>
        <v>0</v>
      </c>
    </row>
    <row r="30" spans="1:20" ht="14.45" customHeight="1" x14ac:dyDescent="0.2">
      <c r="B30" s="243" t="s">
        <v>137</v>
      </c>
      <c r="C30" s="319"/>
      <c r="D30" s="320"/>
      <c r="E30" s="320"/>
      <c r="F30" s="320"/>
      <c r="G30" s="321"/>
      <c r="H30" s="218"/>
      <c r="I30" s="218"/>
    </row>
    <row r="31" spans="1:20" ht="6.6" customHeight="1" x14ac:dyDescent="0.25">
      <c r="A31" s="285"/>
      <c r="B31" s="285"/>
      <c r="C31" s="286"/>
      <c r="D31" s="286"/>
      <c r="E31" s="286"/>
      <c r="F31" s="287"/>
      <c r="G31" s="287"/>
      <c r="H31" s="287"/>
      <c r="I31" s="287"/>
      <c r="J31" s="218"/>
      <c r="K31" s="218"/>
      <c r="L31" s="218"/>
      <c r="M31" s="218"/>
      <c r="N31" s="218"/>
      <c r="O31" s="218"/>
      <c r="P31" s="218"/>
      <c r="Q31" s="218"/>
      <c r="R31" s="218"/>
      <c r="S31" s="218"/>
      <c r="T31" s="220"/>
    </row>
    <row r="32" spans="1:20" ht="7.15" customHeight="1" x14ac:dyDescent="0.2">
      <c r="A32" s="218"/>
      <c r="B32" s="218"/>
      <c r="C32" s="218"/>
      <c r="D32" s="218"/>
      <c r="E32" s="218"/>
      <c r="F32" s="218"/>
      <c r="G32" s="218"/>
      <c r="H32" s="218"/>
      <c r="I32" s="218"/>
      <c r="J32" s="218"/>
      <c r="K32" s="218"/>
      <c r="L32" s="218"/>
      <c r="M32" s="218"/>
      <c r="N32" s="218"/>
      <c r="O32" s="218"/>
      <c r="P32" s="218"/>
      <c r="Q32" s="218"/>
      <c r="R32" s="218"/>
      <c r="S32" s="218"/>
      <c r="T32" s="288"/>
    </row>
    <row r="33" spans="1:20" ht="7.15" customHeight="1" x14ac:dyDescent="0.2">
      <c r="A33" s="218"/>
      <c r="B33" s="218"/>
      <c r="C33" s="218"/>
      <c r="D33" s="218"/>
      <c r="E33" s="218"/>
      <c r="F33" s="218"/>
      <c r="G33" s="218"/>
      <c r="H33" s="218"/>
      <c r="I33" s="218"/>
      <c r="J33" s="218"/>
      <c r="K33" s="218"/>
      <c r="L33" s="218"/>
      <c r="M33" s="218"/>
      <c r="N33" s="218"/>
      <c r="O33" s="218"/>
      <c r="P33" s="218"/>
      <c r="Q33" s="218"/>
      <c r="R33" s="218"/>
      <c r="S33" s="218"/>
      <c r="T33" s="288"/>
    </row>
    <row r="34" spans="1:20" ht="13.9" customHeight="1" x14ac:dyDescent="0.2">
      <c r="A34" s="289"/>
      <c r="B34" s="290"/>
      <c r="C34" s="290"/>
      <c r="D34" s="290"/>
      <c r="E34" s="212"/>
      <c r="F34" s="212"/>
      <c r="G34" s="212"/>
      <c r="H34" s="212"/>
      <c r="N34" s="291"/>
      <c r="O34" s="291"/>
      <c r="T34" s="290"/>
    </row>
    <row r="35" spans="1:20" ht="22.15" customHeight="1" x14ac:dyDescent="0.2">
      <c r="A35" s="212"/>
      <c r="B35" s="312" t="s">
        <v>130</v>
      </c>
      <c r="C35" s="312"/>
      <c r="D35" s="312"/>
      <c r="E35" s="312"/>
      <c r="F35" s="312"/>
      <c r="G35" s="312"/>
      <c r="H35" s="312"/>
      <c r="I35" s="312"/>
      <c r="J35" s="312"/>
      <c r="K35" s="312"/>
      <c r="L35" s="312"/>
      <c r="M35" s="246"/>
      <c r="N35" s="237"/>
      <c r="O35" s="217"/>
      <c r="P35" s="238"/>
      <c r="Q35" s="238"/>
      <c r="R35" s="238"/>
      <c r="S35" s="238"/>
      <c r="T35" s="212"/>
    </row>
    <row r="36" spans="1:20" ht="14.25" customHeight="1" x14ac:dyDescent="0.2">
      <c r="A36" s="218"/>
      <c r="B36" s="218"/>
      <c r="C36" s="218"/>
      <c r="D36" s="218"/>
      <c r="E36" s="218"/>
      <c r="F36" s="218"/>
      <c r="G36" s="218"/>
      <c r="H36" s="218"/>
      <c r="I36" s="218"/>
      <c r="J36" s="218"/>
      <c r="K36" s="218"/>
      <c r="L36" s="218"/>
      <c r="M36" s="218"/>
      <c r="N36" s="218"/>
      <c r="O36" s="218"/>
      <c r="P36" s="218"/>
      <c r="Q36" s="218"/>
      <c r="R36" s="218"/>
      <c r="S36" s="218"/>
      <c r="T36" s="218"/>
    </row>
    <row r="37" spans="1:20" s="222" customFormat="1" ht="60.6" customHeight="1" x14ac:dyDescent="0.2">
      <c r="A37" s="266"/>
      <c r="B37" s="298" t="s">
        <v>102</v>
      </c>
      <c r="C37" s="298" t="s">
        <v>134</v>
      </c>
      <c r="D37" s="298" t="s">
        <v>88</v>
      </c>
      <c r="E37" s="298" t="s">
        <v>120</v>
      </c>
      <c r="F37" s="298" t="s">
        <v>105</v>
      </c>
      <c r="G37" s="298" t="s">
        <v>107</v>
      </c>
      <c r="H37" s="298" t="s">
        <v>110</v>
      </c>
      <c r="I37" s="298" t="s">
        <v>135</v>
      </c>
      <c r="J37" s="298" t="s">
        <v>124</v>
      </c>
      <c r="K37" s="298" t="s">
        <v>74</v>
      </c>
      <c r="L37" s="298" t="s">
        <v>123</v>
      </c>
      <c r="M37" s="298" t="s">
        <v>129</v>
      </c>
      <c r="N37" s="298" t="s">
        <v>139</v>
      </c>
      <c r="O37" s="267" t="s">
        <v>101</v>
      </c>
      <c r="P37" s="267" t="s">
        <v>113</v>
      </c>
      <c r="Q37" s="267" t="s">
        <v>114</v>
      </c>
      <c r="R37" s="298" t="s">
        <v>66</v>
      </c>
    </row>
    <row r="38" spans="1:20" s="222" customFormat="1" ht="13.5" customHeight="1" x14ac:dyDescent="0.25">
      <c r="A38" s="265"/>
      <c r="B38" s="244"/>
      <c r="C38" s="244"/>
      <c r="D38" s="244"/>
      <c r="E38" s="244" t="s">
        <v>121</v>
      </c>
      <c r="F38" s="244" t="s">
        <v>106</v>
      </c>
      <c r="G38" s="244" t="s">
        <v>122</v>
      </c>
      <c r="H38" s="244" t="s">
        <v>108</v>
      </c>
      <c r="I38" s="244" t="s">
        <v>122</v>
      </c>
      <c r="J38" s="244" t="s">
        <v>108</v>
      </c>
      <c r="K38" s="244"/>
      <c r="L38" s="244" t="s">
        <v>122</v>
      </c>
      <c r="M38" s="244" t="s">
        <v>125</v>
      </c>
      <c r="N38" s="244"/>
      <c r="O38" s="244"/>
      <c r="P38" s="244"/>
      <c r="Q38" s="244"/>
      <c r="R38" s="244"/>
    </row>
    <row r="39" spans="1:20" x14ac:dyDescent="0.2">
      <c r="A39" s="212"/>
      <c r="B39" s="268"/>
      <c r="C39" s="269"/>
      <c r="D39" s="295" t="e">
        <f>IF(VLOOKUP(C39,Sources_menus_deroulants!$B$1:$C$100,2,FALSE)=1,Sources_menus_deroulants!$K$2,Sources_menus_deroulants!$K$3)</f>
        <v>#N/A</v>
      </c>
      <c r="E39" s="271"/>
      <c r="F39" s="272"/>
      <c r="G39" s="273">
        <f t="shared" ref="G39:G101" si="0">PI()*(((E39/100)/2)^2)*F39</f>
        <v>0</v>
      </c>
      <c r="H39" s="270" t="e">
        <f>IF(D39=Sources_menus_deroulants!$K$2,INDEX('Déduction écorce'!$A$1:$XN$1000,(VLOOKUP(E39,'Déduction écorce'!$A$5:$B$184,2,FALSE)),(HLOOKUP(C39,'Déduction écorce'!$D$1:$AI$2,2,FALSE))),Sources_menus_deroulants!$K$4)</f>
        <v>#N/A</v>
      </c>
      <c r="I39" s="273" t="e">
        <f>IF(D39="sur écorce",G39*(1-(H39/100)),G39)</f>
        <v>#N/A</v>
      </c>
      <c r="J39" s="274"/>
      <c r="K39" s="275" t="e">
        <f>I39*(1-(J39/100))</f>
        <v>#N/A</v>
      </c>
      <c r="L39" s="273">
        <f>SUMIF(K39,"&gt;0",K39)</f>
        <v>0</v>
      </c>
      <c r="M39" s="272"/>
      <c r="N39" s="302"/>
      <c r="O39" s="299"/>
      <c r="P39" s="276"/>
      <c r="Q39" s="269"/>
      <c r="R39" s="302"/>
    </row>
    <row r="40" spans="1:20" x14ac:dyDescent="0.2">
      <c r="A40" s="212"/>
      <c r="B40" s="253"/>
      <c r="C40" s="223"/>
      <c r="D40" s="296" t="e">
        <f>IF(VLOOKUP(C40,Sources_menus_deroulants!$B$1:$C$100,2,FALSE)=1,Sources_menus_deroulants!$K$2,Sources_menus_deroulants!$K$3)</f>
        <v>#N/A</v>
      </c>
      <c r="E40" s="227"/>
      <c r="F40" s="228"/>
      <c r="G40" s="229">
        <f t="shared" si="0"/>
        <v>0</v>
      </c>
      <c r="H40" s="226" t="e">
        <f>IF(D40=Sources_menus_deroulants!$K$2,INDEX('Déduction écorce'!$A$1:$XN$1000,(VLOOKUP(E40,'Déduction écorce'!$A$5:$B$184,2,FALSE)),(HLOOKUP(C40,'Déduction écorce'!$D$1:$AI$2,2,FALSE))),Sources_menus_deroulants!$K$4)</f>
        <v>#N/A</v>
      </c>
      <c r="I40" s="224" t="e">
        <f t="shared" ref="I40:I101" si="1">IF(D40="sur écorce",G40*(1-(H40/100)),G40)</f>
        <v>#N/A</v>
      </c>
      <c r="J40" s="230"/>
      <c r="K40" s="231" t="e">
        <f t="shared" ref="K40:K101" si="2">I40*(1-(J40/100))</f>
        <v>#N/A</v>
      </c>
      <c r="L40" s="229">
        <f>SUMIF(K40,"&gt;0",K40)</f>
        <v>0</v>
      </c>
      <c r="M40" s="228"/>
      <c r="N40" s="303"/>
      <c r="O40" s="300"/>
      <c r="P40" s="232"/>
      <c r="Q40" s="225"/>
      <c r="R40" s="303"/>
    </row>
    <row r="41" spans="1:20" x14ac:dyDescent="0.2">
      <c r="A41" s="212"/>
      <c r="B41" s="253"/>
      <c r="C41" s="223"/>
      <c r="D41" s="296" t="e">
        <f>IF(VLOOKUP(C41,Sources_menus_deroulants!$B$1:$C$100,2,FALSE)=1,Sources_menus_deroulants!$K$2,Sources_menus_deroulants!$K$3)</f>
        <v>#N/A</v>
      </c>
      <c r="E41" s="227"/>
      <c r="F41" s="228"/>
      <c r="G41" s="229">
        <f t="shared" si="0"/>
        <v>0</v>
      </c>
      <c r="H41" s="226" t="e">
        <f>IF(D41=Sources_menus_deroulants!$K$2,INDEX('Déduction écorce'!$A$1:$XN$1000,(VLOOKUP(E41,'Déduction écorce'!$A$5:$B$184,2,FALSE)),(HLOOKUP(C41,'Déduction écorce'!$D$1:$AI$2,2,FALSE))),Sources_menus_deroulants!$K$4)</f>
        <v>#N/A</v>
      </c>
      <c r="I41" s="224" t="e">
        <f t="shared" si="1"/>
        <v>#N/A</v>
      </c>
      <c r="J41" s="230"/>
      <c r="K41" s="231" t="e">
        <f t="shared" si="2"/>
        <v>#N/A</v>
      </c>
      <c r="L41" s="229">
        <f t="shared" ref="L41:L101" si="3">SUMIF(K41,"&gt;0",K41)</f>
        <v>0</v>
      </c>
      <c r="M41" s="228"/>
      <c r="N41" s="303"/>
      <c r="O41" s="300"/>
      <c r="P41" s="232"/>
      <c r="Q41" s="225"/>
      <c r="R41" s="303"/>
    </row>
    <row r="42" spans="1:20" x14ac:dyDescent="0.2">
      <c r="A42" s="212"/>
      <c r="B42" s="253"/>
      <c r="C42" s="223"/>
      <c r="D42" s="296" t="e">
        <f>IF(VLOOKUP(C42,Sources_menus_deroulants!$B$1:$C$100,2,FALSE)=1,Sources_menus_deroulants!$K$2,Sources_menus_deroulants!$K$3)</f>
        <v>#N/A</v>
      </c>
      <c r="E42" s="227"/>
      <c r="F42" s="228"/>
      <c r="G42" s="229">
        <f t="shared" si="0"/>
        <v>0</v>
      </c>
      <c r="H42" s="226" t="e">
        <f>IF(D42=Sources_menus_deroulants!$K$2,INDEX('Déduction écorce'!$A$1:$XN$1000,(VLOOKUP(E42,'Déduction écorce'!$A$5:$B$184,2,FALSE)),(HLOOKUP(C42,'Déduction écorce'!$D$1:$AI$2,2,FALSE))),Sources_menus_deroulants!$K$4)</f>
        <v>#N/A</v>
      </c>
      <c r="I42" s="224" t="e">
        <f t="shared" si="1"/>
        <v>#N/A</v>
      </c>
      <c r="J42" s="230"/>
      <c r="K42" s="231" t="e">
        <f t="shared" si="2"/>
        <v>#N/A</v>
      </c>
      <c r="L42" s="229">
        <f t="shared" si="3"/>
        <v>0</v>
      </c>
      <c r="M42" s="228"/>
      <c r="N42" s="303"/>
      <c r="O42" s="300"/>
      <c r="P42" s="232"/>
      <c r="Q42" s="225"/>
      <c r="R42" s="303"/>
    </row>
    <row r="43" spans="1:20" x14ac:dyDescent="0.2">
      <c r="A43" s="212"/>
      <c r="B43" s="253"/>
      <c r="C43" s="223"/>
      <c r="D43" s="296" t="e">
        <f>IF(VLOOKUP(C43,Sources_menus_deroulants!$B$1:$C$100,2,FALSE)=1,Sources_menus_deroulants!$K$2,Sources_menus_deroulants!$K$3)</f>
        <v>#N/A</v>
      </c>
      <c r="E43" s="227"/>
      <c r="F43" s="228"/>
      <c r="G43" s="229">
        <f t="shared" si="0"/>
        <v>0</v>
      </c>
      <c r="H43" s="226" t="e">
        <f>IF(D43=Sources_menus_deroulants!$K$2,INDEX('Déduction écorce'!$A$1:$XN$1000,(VLOOKUP(E43,'Déduction écorce'!$A$5:$B$184,2,FALSE)),(HLOOKUP(C43,'Déduction écorce'!$D$1:$AI$2,2,FALSE))),Sources_menus_deroulants!$K$4)</f>
        <v>#N/A</v>
      </c>
      <c r="I43" s="224" t="e">
        <f t="shared" si="1"/>
        <v>#N/A</v>
      </c>
      <c r="J43" s="230"/>
      <c r="K43" s="231" t="e">
        <f t="shared" si="2"/>
        <v>#N/A</v>
      </c>
      <c r="L43" s="229">
        <f t="shared" si="3"/>
        <v>0</v>
      </c>
      <c r="M43" s="228"/>
      <c r="N43" s="303"/>
      <c r="O43" s="300"/>
      <c r="P43" s="232"/>
      <c r="Q43" s="225"/>
      <c r="R43" s="303"/>
    </row>
    <row r="44" spans="1:20" x14ac:dyDescent="0.2">
      <c r="A44" s="212"/>
      <c r="B44" s="253"/>
      <c r="C44" s="223"/>
      <c r="D44" s="296" t="e">
        <f>IF(VLOOKUP(C44,Sources_menus_deroulants!$B$1:$C$100,2,FALSE)=1,Sources_menus_deroulants!$K$2,Sources_menus_deroulants!$K$3)</f>
        <v>#N/A</v>
      </c>
      <c r="E44" s="227"/>
      <c r="F44" s="228"/>
      <c r="G44" s="229">
        <f t="shared" si="0"/>
        <v>0</v>
      </c>
      <c r="H44" s="226" t="e">
        <f>IF(D44=Sources_menus_deroulants!$K$2,INDEX('Déduction écorce'!$A$1:$XN$1000,(VLOOKUP(E44,'Déduction écorce'!$A$5:$B$184,2,FALSE)),(HLOOKUP(C44,'Déduction écorce'!$D$1:$AI$2,2,FALSE))),Sources_menus_deroulants!$K$4)</f>
        <v>#N/A</v>
      </c>
      <c r="I44" s="224" t="e">
        <f t="shared" si="1"/>
        <v>#N/A</v>
      </c>
      <c r="J44" s="230"/>
      <c r="K44" s="231" t="e">
        <f t="shared" si="2"/>
        <v>#N/A</v>
      </c>
      <c r="L44" s="229">
        <f t="shared" si="3"/>
        <v>0</v>
      </c>
      <c r="M44" s="228"/>
      <c r="N44" s="303"/>
      <c r="O44" s="300"/>
      <c r="P44" s="232"/>
      <c r="Q44" s="225"/>
      <c r="R44" s="303"/>
    </row>
    <row r="45" spans="1:20" x14ac:dyDescent="0.2">
      <c r="A45" s="212"/>
      <c r="B45" s="253"/>
      <c r="C45" s="223"/>
      <c r="D45" s="296" t="e">
        <f>IF(VLOOKUP(C45,Sources_menus_deroulants!$B$1:$C$100,2,FALSE)=1,Sources_menus_deroulants!$K$2,Sources_menus_deroulants!$K$3)</f>
        <v>#N/A</v>
      </c>
      <c r="E45" s="227"/>
      <c r="F45" s="228"/>
      <c r="G45" s="229">
        <f t="shared" si="0"/>
        <v>0</v>
      </c>
      <c r="H45" s="226" t="e">
        <f>IF(D45=Sources_menus_deroulants!$K$2,INDEX('Déduction écorce'!$A$1:$XN$1000,(VLOOKUP(E45,'Déduction écorce'!$A$5:$B$184,2,FALSE)),(HLOOKUP(C45,'Déduction écorce'!$D$1:$AI$2,2,FALSE))),Sources_menus_deroulants!$K$4)</f>
        <v>#N/A</v>
      </c>
      <c r="I45" s="224" t="e">
        <f t="shared" si="1"/>
        <v>#N/A</v>
      </c>
      <c r="J45" s="230"/>
      <c r="K45" s="231" t="e">
        <f t="shared" si="2"/>
        <v>#N/A</v>
      </c>
      <c r="L45" s="229">
        <f t="shared" si="3"/>
        <v>0</v>
      </c>
      <c r="M45" s="228"/>
      <c r="N45" s="303"/>
      <c r="O45" s="300"/>
      <c r="P45" s="232"/>
      <c r="Q45" s="225"/>
      <c r="R45" s="303"/>
    </row>
    <row r="46" spans="1:20" x14ac:dyDescent="0.2">
      <c r="A46" s="212"/>
      <c r="B46" s="253"/>
      <c r="C46" s="223"/>
      <c r="D46" s="296" t="e">
        <f>IF(VLOOKUP(C46,Sources_menus_deroulants!$B$1:$C$100,2,FALSE)=1,Sources_menus_deroulants!$K$2,Sources_menus_deroulants!$K$3)</f>
        <v>#N/A</v>
      </c>
      <c r="E46" s="227"/>
      <c r="F46" s="228"/>
      <c r="G46" s="229">
        <f t="shared" si="0"/>
        <v>0</v>
      </c>
      <c r="H46" s="226" t="e">
        <f>IF(D46=Sources_menus_deroulants!$K$2,INDEX('Déduction écorce'!$A$1:$XN$1000,(VLOOKUP(E46,'Déduction écorce'!$A$5:$B$184,2,FALSE)),(HLOOKUP(C46,'Déduction écorce'!$D$1:$AI$2,2,FALSE))),Sources_menus_deroulants!$K$4)</f>
        <v>#N/A</v>
      </c>
      <c r="I46" s="224" t="e">
        <f t="shared" si="1"/>
        <v>#N/A</v>
      </c>
      <c r="J46" s="230"/>
      <c r="K46" s="231" t="e">
        <f t="shared" si="2"/>
        <v>#N/A</v>
      </c>
      <c r="L46" s="229">
        <f t="shared" si="3"/>
        <v>0</v>
      </c>
      <c r="M46" s="228"/>
      <c r="N46" s="303"/>
      <c r="O46" s="300"/>
      <c r="P46" s="232"/>
      <c r="Q46" s="225"/>
      <c r="R46" s="303"/>
    </row>
    <row r="47" spans="1:20" x14ac:dyDescent="0.2">
      <c r="A47" s="212"/>
      <c r="B47" s="253"/>
      <c r="C47" s="223"/>
      <c r="D47" s="296" t="e">
        <f>IF(VLOOKUP(C47,Sources_menus_deroulants!$B$1:$C$100,2,FALSE)=1,Sources_menus_deroulants!$K$2,Sources_menus_deroulants!$K$3)</f>
        <v>#N/A</v>
      </c>
      <c r="E47" s="227"/>
      <c r="F47" s="228"/>
      <c r="G47" s="229">
        <f t="shared" si="0"/>
        <v>0</v>
      </c>
      <c r="H47" s="226" t="e">
        <f>IF(D47=Sources_menus_deroulants!$K$2,INDEX('Déduction écorce'!$A$1:$XN$1000,(VLOOKUP(E47,'Déduction écorce'!$A$5:$B$184,2,FALSE)),(HLOOKUP(C47,'Déduction écorce'!$D$1:$AI$2,2,FALSE))),Sources_menus_deroulants!$K$4)</f>
        <v>#N/A</v>
      </c>
      <c r="I47" s="224" t="e">
        <f t="shared" si="1"/>
        <v>#N/A</v>
      </c>
      <c r="J47" s="230"/>
      <c r="K47" s="231" t="e">
        <f t="shared" si="2"/>
        <v>#N/A</v>
      </c>
      <c r="L47" s="229">
        <f t="shared" si="3"/>
        <v>0</v>
      </c>
      <c r="M47" s="228"/>
      <c r="N47" s="303"/>
      <c r="O47" s="300"/>
      <c r="P47" s="232"/>
      <c r="Q47" s="225"/>
      <c r="R47" s="303"/>
    </row>
    <row r="48" spans="1:20" x14ac:dyDescent="0.2">
      <c r="A48" s="212"/>
      <c r="B48" s="253"/>
      <c r="C48" s="223"/>
      <c r="D48" s="296" t="e">
        <f>IF(VLOOKUP(C48,Sources_menus_deroulants!$B$1:$C$100,2,FALSE)=1,Sources_menus_deroulants!$K$2,Sources_menus_deroulants!$K$3)</f>
        <v>#N/A</v>
      </c>
      <c r="E48" s="227"/>
      <c r="F48" s="228"/>
      <c r="G48" s="229">
        <f t="shared" si="0"/>
        <v>0</v>
      </c>
      <c r="H48" s="226" t="e">
        <f>IF(D48=Sources_menus_deroulants!$K$2,INDEX('Déduction écorce'!$A$1:$XN$1000,(VLOOKUP(E48,'Déduction écorce'!$A$5:$B$184,2,FALSE)),(HLOOKUP(C48,'Déduction écorce'!$D$1:$AI$2,2,FALSE))),Sources_menus_deroulants!$K$4)</f>
        <v>#N/A</v>
      </c>
      <c r="I48" s="224" t="e">
        <f t="shared" si="1"/>
        <v>#N/A</v>
      </c>
      <c r="J48" s="230"/>
      <c r="K48" s="231" t="e">
        <f t="shared" si="2"/>
        <v>#N/A</v>
      </c>
      <c r="L48" s="229">
        <f t="shared" si="3"/>
        <v>0</v>
      </c>
      <c r="M48" s="228"/>
      <c r="N48" s="303"/>
      <c r="O48" s="300"/>
      <c r="P48" s="232"/>
      <c r="Q48" s="225"/>
      <c r="R48" s="303"/>
    </row>
    <row r="49" spans="1:18" x14ac:dyDescent="0.2">
      <c r="A49" s="212"/>
      <c r="B49" s="253"/>
      <c r="C49" s="223"/>
      <c r="D49" s="296" t="e">
        <f>IF(VLOOKUP(C49,Sources_menus_deroulants!$B$1:$C$100,2,FALSE)=1,Sources_menus_deroulants!$K$2,Sources_menus_deroulants!$K$3)</f>
        <v>#N/A</v>
      </c>
      <c r="E49" s="227"/>
      <c r="F49" s="228"/>
      <c r="G49" s="229">
        <f t="shared" si="0"/>
        <v>0</v>
      </c>
      <c r="H49" s="226" t="e">
        <f>IF(D49=Sources_menus_deroulants!$K$2,INDEX('Déduction écorce'!$A$1:$XN$1000,(VLOOKUP(E49,'Déduction écorce'!$A$5:$B$184,2,FALSE)),(HLOOKUP(C49,'Déduction écorce'!$D$1:$AI$2,2,FALSE))),Sources_menus_deroulants!$K$4)</f>
        <v>#N/A</v>
      </c>
      <c r="I49" s="224" t="e">
        <f t="shared" si="1"/>
        <v>#N/A</v>
      </c>
      <c r="J49" s="230"/>
      <c r="K49" s="231" t="e">
        <f t="shared" si="2"/>
        <v>#N/A</v>
      </c>
      <c r="L49" s="229">
        <f t="shared" si="3"/>
        <v>0</v>
      </c>
      <c r="M49" s="228"/>
      <c r="N49" s="303"/>
      <c r="O49" s="300"/>
      <c r="P49" s="232"/>
      <c r="Q49" s="225"/>
      <c r="R49" s="303"/>
    </row>
    <row r="50" spans="1:18" x14ac:dyDescent="0.2">
      <c r="A50" s="212"/>
      <c r="B50" s="253"/>
      <c r="C50" s="223"/>
      <c r="D50" s="296" t="e">
        <f>IF(VLOOKUP(C50,Sources_menus_deroulants!$B$1:$C$100,2,FALSE)=1,Sources_menus_deroulants!$K$2,Sources_menus_deroulants!$K$3)</f>
        <v>#N/A</v>
      </c>
      <c r="E50" s="227"/>
      <c r="F50" s="228"/>
      <c r="G50" s="229">
        <f t="shared" si="0"/>
        <v>0</v>
      </c>
      <c r="H50" s="226" t="e">
        <f>IF(D50=Sources_menus_deroulants!$K$2,INDEX('Déduction écorce'!$A$1:$XN$1000,(VLOOKUP(E50,'Déduction écorce'!$A$5:$B$184,2,FALSE)),(HLOOKUP(C50,'Déduction écorce'!$D$1:$AI$2,2,FALSE))),Sources_menus_deroulants!$K$4)</f>
        <v>#N/A</v>
      </c>
      <c r="I50" s="224" t="e">
        <f t="shared" si="1"/>
        <v>#N/A</v>
      </c>
      <c r="J50" s="230"/>
      <c r="K50" s="231" t="e">
        <f t="shared" si="2"/>
        <v>#N/A</v>
      </c>
      <c r="L50" s="229">
        <f t="shared" si="3"/>
        <v>0</v>
      </c>
      <c r="M50" s="228"/>
      <c r="N50" s="303"/>
      <c r="O50" s="300"/>
      <c r="P50" s="232"/>
      <c r="Q50" s="225"/>
      <c r="R50" s="303"/>
    </row>
    <row r="51" spans="1:18" x14ac:dyDescent="0.2">
      <c r="A51" s="212"/>
      <c r="B51" s="253"/>
      <c r="C51" s="223"/>
      <c r="D51" s="296" t="e">
        <f>IF(VLOOKUP(C51,Sources_menus_deroulants!$B$1:$C$100,2,FALSE)=1,Sources_menus_deroulants!$K$2,Sources_menus_deroulants!$K$3)</f>
        <v>#N/A</v>
      </c>
      <c r="E51" s="227"/>
      <c r="F51" s="228"/>
      <c r="G51" s="229">
        <f t="shared" si="0"/>
        <v>0</v>
      </c>
      <c r="H51" s="226" t="e">
        <f>IF(D51=Sources_menus_deroulants!$K$2,INDEX('Déduction écorce'!$A$1:$XN$1000,(VLOOKUP(E51,'Déduction écorce'!$A$5:$B$184,2,FALSE)),(HLOOKUP(C51,'Déduction écorce'!$D$1:$AI$2,2,FALSE))),Sources_menus_deroulants!$K$4)</f>
        <v>#N/A</v>
      </c>
      <c r="I51" s="224" t="e">
        <f t="shared" si="1"/>
        <v>#N/A</v>
      </c>
      <c r="J51" s="230"/>
      <c r="K51" s="231" t="e">
        <f t="shared" si="2"/>
        <v>#N/A</v>
      </c>
      <c r="L51" s="229">
        <f t="shared" si="3"/>
        <v>0</v>
      </c>
      <c r="M51" s="228"/>
      <c r="N51" s="303"/>
      <c r="O51" s="300"/>
      <c r="P51" s="232"/>
      <c r="Q51" s="225"/>
      <c r="R51" s="303"/>
    </row>
    <row r="52" spans="1:18" x14ac:dyDescent="0.2">
      <c r="A52" s="212"/>
      <c r="B52" s="253"/>
      <c r="C52" s="223"/>
      <c r="D52" s="296" t="e">
        <f>IF(VLOOKUP(C52,Sources_menus_deroulants!$B$1:$C$100,2,FALSE)=1,Sources_menus_deroulants!$K$2,Sources_menus_deroulants!$K$3)</f>
        <v>#N/A</v>
      </c>
      <c r="E52" s="227"/>
      <c r="F52" s="228"/>
      <c r="G52" s="229">
        <f t="shared" si="0"/>
        <v>0</v>
      </c>
      <c r="H52" s="226" t="e">
        <f>IF(D52=Sources_menus_deroulants!$K$2,INDEX('Déduction écorce'!$A$1:$XN$1000,(VLOOKUP(E52,'Déduction écorce'!$A$5:$B$184,2,FALSE)),(HLOOKUP(C52,'Déduction écorce'!$D$1:$AI$2,2,FALSE))),Sources_menus_deroulants!$K$4)</f>
        <v>#N/A</v>
      </c>
      <c r="I52" s="224" t="e">
        <f t="shared" si="1"/>
        <v>#N/A</v>
      </c>
      <c r="J52" s="230"/>
      <c r="K52" s="231" t="e">
        <f t="shared" si="2"/>
        <v>#N/A</v>
      </c>
      <c r="L52" s="229">
        <f t="shared" si="3"/>
        <v>0</v>
      </c>
      <c r="M52" s="228"/>
      <c r="N52" s="303"/>
      <c r="O52" s="300"/>
      <c r="P52" s="232"/>
      <c r="Q52" s="225"/>
      <c r="R52" s="303"/>
    </row>
    <row r="53" spans="1:18" x14ac:dyDescent="0.2">
      <c r="A53" s="212"/>
      <c r="B53" s="253"/>
      <c r="C53" s="223"/>
      <c r="D53" s="296" t="e">
        <f>IF(VLOOKUP(C53,Sources_menus_deroulants!$B$1:$C$100,2,FALSE)=1,Sources_menus_deroulants!$K$2,Sources_menus_deroulants!$K$3)</f>
        <v>#N/A</v>
      </c>
      <c r="E53" s="227"/>
      <c r="F53" s="228"/>
      <c r="G53" s="229">
        <f t="shared" si="0"/>
        <v>0</v>
      </c>
      <c r="H53" s="226" t="e">
        <f>IF(D53=Sources_menus_deroulants!$K$2,INDEX('Déduction écorce'!$A$1:$XN$1000,(VLOOKUP(E53,'Déduction écorce'!$A$5:$B$184,2,FALSE)),(HLOOKUP(C53,'Déduction écorce'!$D$1:$AI$2,2,FALSE))),Sources_menus_deroulants!$K$4)</f>
        <v>#N/A</v>
      </c>
      <c r="I53" s="224" t="e">
        <f t="shared" si="1"/>
        <v>#N/A</v>
      </c>
      <c r="J53" s="230"/>
      <c r="K53" s="231" t="e">
        <f t="shared" si="2"/>
        <v>#N/A</v>
      </c>
      <c r="L53" s="229">
        <f t="shared" si="3"/>
        <v>0</v>
      </c>
      <c r="M53" s="228"/>
      <c r="N53" s="303"/>
      <c r="O53" s="300"/>
      <c r="P53" s="232"/>
      <c r="Q53" s="225"/>
      <c r="R53" s="303"/>
    </row>
    <row r="54" spans="1:18" x14ac:dyDescent="0.2">
      <c r="A54" s="212"/>
      <c r="B54" s="253"/>
      <c r="C54" s="223"/>
      <c r="D54" s="296" t="e">
        <f>IF(VLOOKUP(C54,Sources_menus_deroulants!$B$1:$C$100,2,FALSE)=1,Sources_menus_deroulants!$K$2,Sources_menus_deroulants!$K$3)</f>
        <v>#N/A</v>
      </c>
      <c r="E54" s="227"/>
      <c r="F54" s="228"/>
      <c r="G54" s="229">
        <f t="shared" si="0"/>
        <v>0</v>
      </c>
      <c r="H54" s="226" t="e">
        <f>IF(D54=Sources_menus_deroulants!$K$2,INDEX('Déduction écorce'!$A$1:$XN$1000,(VLOOKUP(E54,'Déduction écorce'!$A$5:$B$184,2,FALSE)),(HLOOKUP(C54,'Déduction écorce'!$D$1:$AI$2,2,FALSE))),Sources_menus_deroulants!$K$4)</f>
        <v>#N/A</v>
      </c>
      <c r="I54" s="224" t="e">
        <f t="shared" si="1"/>
        <v>#N/A</v>
      </c>
      <c r="J54" s="230"/>
      <c r="K54" s="231" t="e">
        <f t="shared" si="2"/>
        <v>#N/A</v>
      </c>
      <c r="L54" s="229">
        <f t="shared" si="3"/>
        <v>0</v>
      </c>
      <c r="M54" s="228"/>
      <c r="N54" s="303"/>
      <c r="O54" s="300"/>
      <c r="P54" s="232"/>
      <c r="Q54" s="225"/>
      <c r="R54" s="303"/>
    </row>
    <row r="55" spans="1:18" x14ac:dyDescent="0.2">
      <c r="A55" s="212"/>
      <c r="B55" s="253"/>
      <c r="C55" s="223"/>
      <c r="D55" s="296" t="e">
        <f>IF(VLOOKUP(C55,Sources_menus_deroulants!$B$1:$C$100,2,FALSE)=1,Sources_menus_deroulants!$K$2,Sources_menus_deroulants!$K$3)</f>
        <v>#N/A</v>
      </c>
      <c r="E55" s="227"/>
      <c r="F55" s="228"/>
      <c r="G55" s="229">
        <f t="shared" si="0"/>
        <v>0</v>
      </c>
      <c r="H55" s="226" t="e">
        <f>IF(D55=Sources_menus_deroulants!$K$2,INDEX('Déduction écorce'!$A$1:$XN$1000,(VLOOKUP(E55,'Déduction écorce'!$A$5:$B$184,2,FALSE)),(HLOOKUP(C55,'Déduction écorce'!$D$1:$AI$2,2,FALSE))),Sources_menus_deroulants!$K$4)</f>
        <v>#N/A</v>
      </c>
      <c r="I55" s="224" t="e">
        <f t="shared" si="1"/>
        <v>#N/A</v>
      </c>
      <c r="J55" s="230"/>
      <c r="K55" s="231" t="e">
        <f t="shared" si="2"/>
        <v>#N/A</v>
      </c>
      <c r="L55" s="229">
        <f t="shared" si="3"/>
        <v>0</v>
      </c>
      <c r="M55" s="228"/>
      <c r="N55" s="303"/>
      <c r="O55" s="300"/>
      <c r="P55" s="232"/>
      <c r="Q55" s="225"/>
      <c r="R55" s="303"/>
    </row>
    <row r="56" spans="1:18" x14ac:dyDescent="0.2">
      <c r="A56" s="212"/>
      <c r="B56" s="253"/>
      <c r="C56" s="223"/>
      <c r="D56" s="296" t="e">
        <f>IF(VLOOKUP(C56,Sources_menus_deroulants!$B$1:$C$100,2,FALSE)=1,Sources_menus_deroulants!$K$2,Sources_menus_deroulants!$K$3)</f>
        <v>#N/A</v>
      </c>
      <c r="E56" s="227"/>
      <c r="F56" s="228"/>
      <c r="G56" s="229">
        <f t="shared" si="0"/>
        <v>0</v>
      </c>
      <c r="H56" s="226" t="e">
        <f>IF(D56=Sources_menus_deroulants!$K$2,INDEX('Déduction écorce'!$A$1:$XN$1000,(VLOOKUP(E56,'Déduction écorce'!$A$5:$B$184,2,FALSE)),(HLOOKUP(C56,'Déduction écorce'!$D$1:$AI$2,2,FALSE))),Sources_menus_deroulants!$K$4)</f>
        <v>#N/A</v>
      </c>
      <c r="I56" s="224" t="e">
        <f t="shared" si="1"/>
        <v>#N/A</v>
      </c>
      <c r="J56" s="230"/>
      <c r="K56" s="231" t="e">
        <f t="shared" si="2"/>
        <v>#N/A</v>
      </c>
      <c r="L56" s="229">
        <f t="shared" si="3"/>
        <v>0</v>
      </c>
      <c r="M56" s="228"/>
      <c r="N56" s="303"/>
      <c r="O56" s="300"/>
      <c r="P56" s="232"/>
      <c r="Q56" s="225"/>
      <c r="R56" s="303"/>
    </row>
    <row r="57" spans="1:18" x14ac:dyDescent="0.2">
      <c r="A57" s="212"/>
      <c r="B57" s="253"/>
      <c r="C57" s="223"/>
      <c r="D57" s="296" t="e">
        <f>IF(VLOOKUP(C57,Sources_menus_deroulants!$B$1:$C$100,2,FALSE)=1,Sources_menus_deroulants!$K$2,Sources_menus_deroulants!$K$3)</f>
        <v>#N/A</v>
      </c>
      <c r="E57" s="227"/>
      <c r="F57" s="228"/>
      <c r="G57" s="229">
        <f t="shared" si="0"/>
        <v>0</v>
      </c>
      <c r="H57" s="226" t="e">
        <f>IF(D57=Sources_menus_deroulants!$K$2,INDEX('Déduction écorce'!$A$1:$XN$1000,(VLOOKUP(E57,'Déduction écorce'!$A$5:$B$184,2,FALSE)),(HLOOKUP(C57,'Déduction écorce'!$D$1:$AI$2,2,FALSE))),Sources_menus_deroulants!$K$4)</f>
        <v>#N/A</v>
      </c>
      <c r="I57" s="224" t="e">
        <f t="shared" si="1"/>
        <v>#N/A</v>
      </c>
      <c r="J57" s="230"/>
      <c r="K57" s="231" t="e">
        <f t="shared" si="2"/>
        <v>#N/A</v>
      </c>
      <c r="L57" s="229">
        <f t="shared" si="3"/>
        <v>0</v>
      </c>
      <c r="M57" s="228"/>
      <c r="N57" s="303"/>
      <c r="O57" s="300"/>
      <c r="P57" s="232"/>
      <c r="Q57" s="225"/>
      <c r="R57" s="303"/>
    </row>
    <row r="58" spans="1:18" x14ac:dyDescent="0.2">
      <c r="A58" s="212"/>
      <c r="B58" s="253"/>
      <c r="C58" s="223"/>
      <c r="D58" s="296" t="e">
        <f>IF(VLOOKUP(C58,Sources_menus_deroulants!$B$1:$C$100,2,FALSE)=1,Sources_menus_deroulants!$K$2,Sources_menus_deroulants!$K$3)</f>
        <v>#N/A</v>
      </c>
      <c r="E58" s="227"/>
      <c r="F58" s="228"/>
      <c r="G58" s="229">
        <f t="shared" si="0"/>
        <v>0</v>
      </c>
      <c r="H58" s="226" t="e">
        <f>IF(D58=Sources_menus_deroulants!$K$2,INDEX('Déduction écorce'!$A$1:$XN$1000,(VLOOKUP(E58,'Déduction écorce'!$A$5:$B$184,2,FALSE)),(HLOOKUP(C58,'Déduction écorce'!$D$1:$AI$2,2,FALSE))),Sources_menus_deroulants!$K$4)</f>
        <v>#N/A</v>
      </c>
      <c r="I58" s="224" t="e">
        <f t="shared" si="1"/>
        <v>#N/A</v>
      </c>
      <c r="J58" s="230"/>
      <c r="K58" s="231" t="e">
        <f t="shared" si="2"/>
        <v>#N/A</v>
      </c>
      <c r="L58" s="229">
        <f t="shared" si="3"/>
        <v>0</v>
      </c>
      <c r="M58" s="228"/>
      <c r="N58" s="303"/>
      <c r="O58" s="300"/>
      <c r="P58" s="232"/>
      <c r="Q58" s="225"/>
      <c r="R58" s="303"/>
    </row>
    <row r="59" spans="1:18" x14ac:dyDescent="0.2">
      <c r="A59" s="212"/>
      <c r="B59" s="253"/>
      <c r="C59" s="223"/>
      <c r="D59" s="296" t="e">
        <f>IF(VLOOKUP(C59,Sources_menus_deroulants!$B$1:$C$100,2,FALSE)=1,Sources_menus_deroulants!$K$2,Sources_menus_deroulants!$K$3)</f>
        <v>#N/A</v>
      </c>
      <c r="E59" s="227"/>
      <c r="F59" s="228"/>
      <c r="G59" s="229">
        <f t="shared" ref="G59:G77" si="4">PI()*(((E59/100)/2)^2)*F59</f>
        <v>0</v>
      </c>
      <c r="H59" s="226" t="e">
        <f>IF(D59=Sources_menus_deroulants!$K$2,INDEX('Déduction écorce'!$A$1:$XN$1000,(VLOOKUP(E59,'Déduction écorce'!$A$5:$B$184,2,FALSE)),(HLOOKUP(C59,'Déduction écorce'!$D$1:$AI$2,2,FALSE))),Sources_menus_deroulants!$K$4)</f>
        <v>#N/A</v>
      </c>
      <c r="I59" s="224" t="e">
        <f t="shared" ref="I59:I77" si="5">IF(D59="sur écorce",G59*(1-(H59/100)),G59)</f>
        <v>#N/A</v>
      </c>
      <c r="J59" s="230"/>
      <c r="K59" s="231" t="e">
        <f t="shared" ref="K59:K77" si="6">I59*(1-(J59/100))</f>
        <v>#N/A</v>
      </c>
      <c r="L59" s="229">
        <f t="shared" ref="L59:L77" si="7">SUMIF(K59,"&gt;0",K59)</f>
        <v>0</v>
      </c>
      <c r="M59" s="228"/>
      <c r="N59" s="303"/>
      <c r="O59" s="300"/>
      <c r="P59" s="232"/>
      <c r="Q59" s="225"/>
      <c r="R59" s="303"/>
    </row>
    <row r="60" spans="1:18" x14ac:dyDescent="0.2">
      <c r="A60" s="212"/>
      <c r="B60" s="253"/>
      <c r="C60" s="223"/>
      <c r="D60" s="296" t="e">
        <f>IF(VLOOKUP(C60,Sources_menus_deroulants!$B$1:$C$100,2,FALSE)=1,Sources_menus_deroulants!$K$2,Sources_menus_deroulants!$K$3)</f>
        <v>#N/A</v>
      </c>
      <c r="E60" s="227"/>
      <c r="F60" s="228"/>
      <c r="G60" s="229">
        <f t="shared" si="4"/>
        <v>0</v>
      </c>
      <c r="H60" s="226" t="e">
        <f>IF(D60=Sources_menus_deroulants!$K$2,INDEX('Déduction écorce'!$A$1:$XN$1000,(VLOOKUP(E60,'Déduction écorce'!$A$5:$B$184,2,FALSE)),(HLOOKUP(C60,'Déduction écorce'!$D$1:$AI$2,2,FALSE))),Sources_menus_deroulants!$K$4)</f>
        <v>#N/A</v>
      </c>
      <c r="I60" s="224" t="e">
        <f t="shared" si="5"/>
        <v>#N/A</v>
      </c>
      <c r="J60" s="230"/>
      <c r="K60" s="231" t="e">
        <f t="shared" si="6"/>
        <v>#N/A</v>
      </c>
      <c r="L60" s="229">
        <f t="shared" si="7"/>
        <v>0</v>
      </c>
      <c r="M60" s="228"/>
      <c r="N60" s="303"/>
      <c r="O60" s="300"/>
      <c r="P60" s="232"/>
      <c r="Q60" s="225"/>
      <c r="R60" s="303"/>
    </row>
    <row r="61" spans="1:18" x14ac:dyDescent="0.2">
      <c r="A61" s="212"/>
      <c r="B61" s="253"/>
      <c r="C61" s="223"/>
      <c r="D61" s="296" t="e">
        <f>IF(VLOOKUP(C61,Sources_menus_deroulants!$B$1:$C$100,2,FALSE)=1,Sources_menus_deroulants!$K$2,Sources_menus_deroulants!$K$3)</f>
        <v>#N/A</v>
      </c>
      <c r="E61" s="227"/>
      <c r="F61" s="228"/>
      <c r="G61" s="229">
        <f t="shared" si="4"/>
        <v>0</v>
      </c>
      <c r="H61" s="226" t="e">
        <f>IF(D61=Sources_menus_deroulants!$K$2,INDEX('Déduction écorce'!$A$1:$XN$1000,(VLOOKUP(E61,'Déduction écorce'!$A$5:$B$184,2,FALSE)),(HLOOKUP(C61,'Déduction écorce'!$D$1:$AI$2,2,FALSE))),Sources_menus_deroulants!$K$4)</f>
        <v>#N/A</v>
      </c>
      <c r="I61" s="224" t="e">
        <f t="shared" si="5"/>
        <v>#N/A</v>
      </c>
      <c r="J61" s="230"/>
      <c r="K61" s="231" t="e">
        <f t="shared" si="6"/>
        <v>#N/A</v>
      </c>
      <c r="L61" s="229">
        <f t="shared" si="7"/>
        <v>0</v>
      </c>
      <c r="M61" s="228"/>
      <c r="N61" s="303"/>
      <c r="O61" s="300"/>
      <c r="P61" s="232"/>
      <c r="Q61" s="225"/>
      <c r="R61" s="303"/>
    </row>
    <row r="62" spans="1:18" x14ac:dyDescent="0.2">
      <c r="A62" s="212"/>
      <c r="B62" s="253"/>
      <c r="C62" s="223"/>
      <c r="D62" s="296" t="e">
        <f>IF(VLOOKUP(C62,Sources_menus_deroulants!$B$1:$C$100,2,FALSE)=1,Sources_menus_deroulants!$K$2,Sources_menus_deroulants!$K$3)</f>
        <v>#N/A</v>
      </c>
      <c r="E62" s="227"/>
      <c r="F62" s="228"/>
      <c r="G62" s="229">
        <f t="shared" si="4"/>
        <v>0</v>
      </c>
      <c r="H62" s="226" t="e">
        <f>IF(D62=Sources_menus_deroulants!$K$2,INDEX('Déduction écorce'!$A$1:$XN$1000,(VLOOKUP(E62,'Déduction écorce'!$A$5:$B$184,2,FALSE)),(HLOOKUP(C62,'Déduction écorce'!$D$1:$AI$2,2,FALSE))),Sources_menus_deroulants!$K$4)</f>
        <v>#N/A</v>
      </c>
      <c r="I62" s="224" t="e">
        <f t="shared" si="5"/>
        <v>#N/A</v>
      </c>
      <c r="J62" s="230"/>
      <c r="K62" s="231" t="e">
        <f t="shared" si="6"/>
        <v>#N/A</v>
      </c>
      <c r="L62" s="229">
        <f t="shared" si="7"/>
        <v>0</v>
      </c>
      <c r="M62" s="228"/>
      <c r="N62" s="303"/>
      <c r="O62" s="300"/>
      <c r="P62" s="232"/>
      <c r="Q62" s="225"/>
      <c r="R62" s="303"/>
    </row>
    <row r="63" spans="1:18" x14ac:dyDescent="0.2">
      <c r="A63" s="212"/>
      <c r="B63" s="253"/>
      <c r="C63" s="223" t="s">
        <v>63</v>
      </c>
      <c r="D63" s="296" t="e">
        <f>IF(VLOOKUP(C63,Sources_menus_deroulants!$B$1:$C$100,2,FALSE)=1,Sources_menus_deroulants!$K$2,Sources_menus_deroulants!$K$3)</f>
        <v>#N/A</v>
      </c>
      <c r="E63" s="227"/>
      <c r="F63" s="228"/>
      <c r="G63" s="229">
        <f t="shared" si="4"/>
        <v>0</v>
      </c>
      <c r="H63" s="226" t="e">
        <f>IF(D63=Sources_menus_deroulants!$K$2,INDEX('Déduction écorce'!$A$1:$XN$1000,(VLOOKUP(E63,'Déduction écorce'!$A$5:$B$184,2,FALSE)),(HLOOKUP(C63,'Déduction écorce'!$D$1:$AI$2,2,FALSE))),Sources_menus_deroulants!$K$4)</f>
        <v>#N/A</v>
      </c>
      <c r="I63" s="224" t="e">
        <f t="shared" si="5"/>
        <v>#N/A</v>
      </c>
      <c r="J63" s="230"/>
      <c r="K63" s="231" t="e">
        <f t="shared" si="6"/>
        <v>#N/A</v>
      </c>
      <c r="L63" s="229">
        <f t="shared" si="7"/>
        <v>0</v>
      </c>
      <c r="M63" s="228"/>
      <c r="N63" s="303"/>
      <c r="O63" s="300"/>
      <c r="P63" s="232"/>
      <c r="Q63" s="225"/>
      <c r="R63" s="303"/>
    </row>
    <row r="64" spans="1:18" x14ac:dyDescent="0.2">
      <c r="A64" s="212"/>
      <c r="B64" s="253"/>
      <c r="C64" s="223" t="s">
        <v>63</v>
      </c>
      <c r="D64" s="296" t="e">
        <f>IF(VLOOKUP(C64,Sources_menus_deroulants!$B$1:$C$100,2,FALSE)=1,Sources_menus_deroulants!$K$2,Sources_menus_deroulants!$K$3)</f>
        <v>#N/A</v>
      </c>
      <c r="E64" s="227"/>
      <c r="F64" s="228"/>
      <c r="G64" s="229">
        <f t="shared" si="4"/>
        <v>0</v>
      </c>
      <c r="H64" s="226" t="e">
        <f>IF(D64=Sources_menus_deroulants!$K$2,INDEX('Déduction écorce'!$A$1:$XN$1000,(VLOOKUP(E64,'Déduction écorce'!$A$5:$B$184,2,FALSE)),(HLOOKUP(C64,'Déduction écorce'!$D$1:$AI$2,2,FALSE))),Sources_menus_deroulants!$K$4)</f>
        <v>#N/A</v>
      </c>
      <c r="I64" s="224" t="e">
        <f t="shared" si="5"/>
        <v>#N/A</v>
      </c>
      <c r="J64" s="230"/>
      <c r="K64" s="231" t="e">
        <f t="shared" si="6"/>
        <v>#N/A</v>
      </c>
      <c r="L64" s="229">
        <f t="shared" si="7"/>
        <v>0</v>
      </c>
      <c r="M64" s="228"/>
      <c r="N64" s="303"/>
      <c r="O64" s="300"/>
      <c r="P64" s="232"/>
      <c r="Q64" s="225"/>
      <c r="R64" s="303"/>
    </row>
    <row r="65" spans="1:18" x14ac:dyDescent="0.2">
      <c r="A65" s="212"/>
      <c r="B65" s="253"/>
      <c r="C65" s="223" t="s">
        <v>63</v>
      </c>
      <c r="D65" s="296" t="e">
        <f>IF(VLOOKUP(C65,Sources_menus_deroulants!$B$1:$C$100,2,FALSE)=1,Sources_menus_deroulants!$K$2,Sources_menus_deroulants!$K$3)</f>
        <v>#N/A</v>
      </c>
      <c r="E65" s="227"/>
      <c r="F65" s="228"/>
      <c r="G65" s="229">
        <f t="shared" si="4"/>
        <v>0</v>
      </c>
      <c r="H65" s="226" t="e">
        <f>IF(D65=Sources_menus_deroulants!$K$2,INDEX('Déduction écorce'!$A$1:$XN$1000,(VLOOKUP(E65,'Déduction écorce'!$A$5:$B$184,2,FALSE)),(HLOOKUP(C65,'Déduction écorce'!$D$1:$AI$2,2,FALSE))),Sources_menus_deroulants!$K$4)</f>
        <v>#N/A</v>
      </c>
      <c r="I65" s="224" t="e">
        <f t="shared" si="5"/>
        <v>#N/A</v>
      </c>
      <c r="J65" s="230"/>
      <c r="K65" s="231" t="e">
        <f t="shared" si="6"/>
        <v>#N/A</v>
      </c>
      <c r="L65" s="229">
        <f t="shared" si="7"/>
        <v>0</v>
      </c>
      <c r="M65" s="228"/>
      <c r="N65" s="303"/>
      <c r="O65" s="300"/>
      <c r="P65" s="232"/>
      <c r="Q65" s="225"/>
      <c r="R65" s="303"/>
    </row>
    <row r="66" spans="1:18" x14ac:dyDescent="0.2">
      <c r="A66" s="212"/>
      <c r="B66" s="253"/>
      <c r="C66" s="223" t="s">
        <v>63</v>
      </c>
      <c r="D66" s="296" t="e">
        <f>IF(VLOOKUP(C66,Sources_menus_deroulants!$B$1:$C$100,2,FALSE)=1,Sources_menus_deroulants!$K$2,Sources_menus_deroulants!$K$3)</f>
        <v>#N/A</v>
      </c>
      <c r="E66" s="227"/>
      <c r="F66" s="228"/>
      <c r="G66" s="229">
        <f t="shared" si="4"/>
        <v>0</v>
      </c>
      <c r="H66" s="226" t="e">
        <f>IF(D66=Sources_menus_deroulants!$K$2,INDEX('Déduction écorce'!$A$1:$XN$1000,(VLOOKUP(E66,'Déduction écorce'!$A$5:$B$184,2,FALSE)),(HLOOKUP(C66,'Déduction écorce'!$D$1:$AI$2,2,FALSE))),Sources_menus_deroulants!$K$4)</f>
        <v>#N/A</v>
      </c>
      <c r="I66" s="224" t="e">
        <f t="shared" si="5"/>
        <v>#N/A</v>
      </c>
      <c r="J66" s="230"/>
      <c r="K66" s="231" t="e">
        <f t="shared" si="6"/>
        <v>#N/A</v>
      </c>
      <c r="L66" s="229">
        <f t="shared" si="7"/>
        <v>0</v>
      </c>
      <c r="M66" s="228"/>
      <c r="N66" s="303"/>
      <c r="O66" s="300"/>
      <c r="P66" s="232"/>
      <c r="Q66" s="225"/>
      <c r="R66" s="303"/>
    </row>
    <row r="67" spans="1:18" x14ac:dyDescent="0.2">
      <c r="A67" s="212"/>
      <c r="B67" s="253"/>
      <c r="C67" s="223" t="s">
        <v>63</v>
      </c>
      <c r="D67" s="296" t="e">
        <f>IF(VLOOKUP(C67,Sources_menus_deroulants!$B$1:$C$100,2,FALSE)=1,Sources_menus_deroulants!$K$2,Sources_menus_deroulants!$K$3)</f>
        <v>#N/A</v>
      </c>
      <c r="E67" s="227"/>
      <c r="F67" s="228"/>
      <c r="G67" s="229">
        <f t="shared" si="4"/>
        <v>0</v>
      </c>
      <c r="H67" s="226" t="e">
        <f>IF(D67=Sources_menus_deroulants!$K$2,INDEX('Déduction écorce'!$A$1:$XN$1000,(VLOOKUP(E67,'Déduction écorce'!$A$5:$B$184,2,FALSE)),(HLOOKUP(C67,'Déduction écorce'!$D$1:$AI$2,2,FALSE))),Sources_menus_deroulants!$K$4)</f>
        <v>#N/A</v>
      </c>
      <c r="I67" s="224" t="e">
        <f t="shared" si="5"/>
        <v>#N/A</v>
      </c>
      <c r="J67" s="230"/>
      <c r="K67" s="231" t="e">
        <f t="shared" si="6"/>
        <v>#N/A</v>
      </c>
      <c r="L67" s="229">
        <f t="shared" si="7"/>
        <v>0</v>
      </c>
      <c r="M67" s="228"/>
      <c r="N67" s="303"/>
      <c r="O67" s="300"/>
      <c r="P67" s="232"/>
      <c r="Q67" s="225"/>
      <c r="R67" s="303"/>
    </row>
    <row r="68" spans="1:18" x14ac:dyDescent="0.2">
      <c r="A68" s="212"/>
      <c r="B68" s="253"/>
      <c r="C68" s="223" t="s">
        <v>63</v>
      </c>
      <c r="D68" s="296" t="e">
        <f>IF(VLOOKUP(C68,Sources_menus_deroulants!$B$1:$C$100,2,FALSE)=1,Sources_menus_deroulants!$K$2,Sources_menus_deroulants!$K$3)</f>
        <v>#N/A</v>
      </c>
      <c r="E68" s="227"/>
      <c r="F68" s="228"/>
      <c r="G68" s="229">
        <f t="shared" si="4"/>
        <v>0</v>
      </c>
      <c r="H68" s="226" t="e">
        <f>IF(D68=Sources_menus_deroulants!$K$2,INDEX('Déduction écorce'!$A$1:$XN$1000,(VLOOKUP(E68,'Déduction écorce'!$A$5:$B$184,2,FALSE)),(HLOOKUP(C68,'Déduction écorce'!$D$1:$AI$2,2,FALSE))),Sources_menus_deroulants!$K$4)</f>
        <v>#N/A</v>
      </c>
      <c r="I68" s="224" t="e">
        <f t="shared" si="5"/>
        <v>#N/A</v>
      </c>
      <c r="J68" s="230"/>
      <c r="K68" s="231" t="e">
        <f t="shared" si="6"/>
        <v>#N/A</v>
      </c>
      <c r="L68" s="229">
        <f t="shared" si="7"/>
        <v>0</v>
      </c>
      <c r="M68" s="228"/>
      <c r="N68" s="303"/>
      <c r="O68" s="300"/>
      <c r="P68" s="232"/>
      <c r="Q68" s="225"/>
      <c r="R68" s="303"/>
    </row>
    <row r="69" spans="1:18" x14ac:dyDescent="0.2">
      <c r="A69" s="212"/>
      <c r="B69" s="253"/>
      <c r="C69" s="223" t="s">
        <v>63</v>
      </c>
      <c r="D69" s="296" t="e">
        <f>IF(VLOOKUP(C69,Sources_menus_deroulants!$B$1:$C$100,2,FALSE)=1,Sources_menus_deroulants!$K$2,Sources_menus_deroulants!$K$3)</f>
        <v>#N/A</v>
      </c>
      <c r="E69" s="227"/>
      <c r="F69" s="228"/>
      <c r="G69" s="229">
        <f t="shared" si="4"/>
        <v>0</v>
      </c>
      <c r="H69" s="226" t="e">
        <f>IF(D69=Sources_menus_deroulants!$K$2,INDEX('Déduction écorce'!$A$1:$XN$1000,(VLOOKUP(E69,'Déduction écorce'!$A$5:$B$184,2,FALSE)),(HLOOKUP(C69,'Déduction écorce'!$D$1:$AI$2,2,FALSE))),Sources_menus_deroulants!$K$4)</f>
        <v>#N/A</v>
      </c>
      <c r="I69" s="224" t="e">
        <f t="shared" si="5"/>
        <v>#N/A</v>
      </c>
      <c r="J69" s="230"/>
      <c r="K69" s="231" t="e">
        <f t="shared" si="6"/>
        <v>#N/A</v>
      </c>
      <c r="L69" s="229">
        <f t="shared" si="7"/>
        <v>0</v>
      </c>
      <c r="M69" s="228"/>
      <c r="N69" s="303"/>
      <c r="O69" s="300"/>
      <c r="P69" s="232"/>
      <c r="Q69" s="225"/>
      <c r="R69" s="303"/>
    </row>
    <row r="70" spans="1:18" x14ac:dyDescent="0.2">
      <c r="A70" s="212"/>
      <c r="B70" s="253"/>
      <c r="C70" s="223" t="s">
        <v>63</v>
      </c>
      <c r="D70" s="296" t="e">
        <f>IF(VLOOKUP(C70,Sources_menus_deroulants!$B$1:$C$100,2,FALSE)=1,Sources_menus_deroulants!$K$2,Sources_menus_deroulants!$K$3)</f>
        <v>#N/A</v>
      </c>
      <c r="E70" s="227"/>
      <c r="F70" s="228"/>
      <c r="G70" s="229">
        <f t="shared" si="4"/>
        <v>0</v>
      </c>
      <c r="H70" s="226" t="e">
        <f>IF(D70=Sources_menus_deroulants!$K$2,INDEX('Déduction écorce'!$A$1:$XN$1000,(VLOOKUP(E70,'Déduction écorce'!$A$5:$B$184,2,FALSE)),(HLOOKUP(C70,'Déduction écorce'!$D$1:$AI$2,2,FALSE))),Sources_menus_deroulants!$K$4)</f>
        <v>#N/A</v>
      </c>
      <c r="I70" s="224" t="e">
        <f t="shared" si="5"/>
        <v>#N/A</v>
      </c>
      <c r="J70" s="230"/>
      <c r="K70" s="231" t="e">
        <f t="shared" si="6"/>
        <v>#N/A</v>
      </c>
      <c r="L70" s="229">
        <f t="shared" si="7"/>
        <v>0</v>
      </c>
      <c r="M70" s="228"/>
      <c r="N70" s="303"/>
      <c r="O70" s="300"/>
      <c r="P70" s="232"/>
      <c r="Q70" s="225"/>
      <c r="R70" s="303"/>
    </row>
    <row r="71" spans="1:18" x14ac:dyDescent="0.2">
      <c r="A71" s="212"/>
      <c r="B71" s="253"/>
      <c r="C71" s="223" t="s">
        <v>63</v>
      </c>
      <c r="D71" s="296" t="e">
        <f>IF(VLOOKUP(C71,Sources_menus_deroulants!$B$1:$C$100,2,FALSE)=1,Sources_menus_deroulants!$K$2,Sources_menus_deroulants!$K$3)</f>
        <v>#N/A</v>
      </c>
      <c r="E71" s="227"/>
      <c r="F71" s="228"/>
      <c r="G71" s="229">
        <f t="shared" si="4"/>
        <v>0</v>
      </c>
      <c r="H71" s="226" t="e">
        <f>IF(D71=Sources_menus_deroulants!$K$2,INDEX('Déduction écorce'!$A$1:$XN$1000,(VLOOKUP(E71,'Déduction écorce'!$A$5:$B$184,2,FALSE)),(HLOOKUP(C71,'Déduction écorce'!$D$1:$AI$2,2,FALSE))),Sources_menus_deroulants!$K$4)</f>
        <v>#N/A</v>
      </c>
      <c r="I71" s="224" t="e">
        <f t="shared" si="5"/>
        <v>#N/A</v>
      </c>
      <c r="J71" s="230"/>
      <c r="K71" s="231" t="e">
        <f t="shared" si="6"/>
        <v>#N/A</v>
      </c>
      <c r="L71" s="229">
        <f t="shared" si="7"/>
        <v>0</v>
      </c>
      <c r="M71" s="228"/>
      <c r="N71" s="303"/>
      <c r="O71" s="300"/>
      <c r="P71" s="232"/>
      <c r="Q71" s="225"/>
      <c r="R71" s="303"/>
    </row>
    <row r="72" spans="1:18" x14ac:dyDescent="0.2">
      <c r="A72" s="212"/>
      <c r="B72" s="253"/>
      <c r="C72" s="223" t="s">
        <v>63</v>
      </c>
      <c r="D72" s="296" t="e">
        <f>IF(VLOOKUP(C72,Sources_menus_deroulants!$B$1:$C$100,2,FALSE)=1,Sources_menus_deroulants!$K$2,Sources_menus_deroulants!$K$3)</f>
        <v>#N/A</v>
      </c>
      <c r="E72" s="227"/>
      <c r="F72" s="228"/>
      <c r="G72" s="229">
        <f t="shared" si="4"/>
        <v>0</v>
      </c>
      <c r="H72" s="226" t="e">
        <f>IF(D72=Sources_menus_deroulants!$K$2,INDEX('Déduction écorce'!$A$1:$XN$1000,(VLOOKUP(E72,'Déduction écorce'!$A$5:$B$184,2,FALSE)),(HLOOKUP(C72,'Déduction écorce'!$D$1:$AI$2,2,FALSE))),Sources_menus_deroulants!$K$4)</f>
        <v>#N/A</v>
      </c>
      <c r="I72" s="224" t="e">
        <f t="shared" si="5"/>
        <v>#N/A</v>
      </c>
      <c r="J72" s="230"/>
      <c r="K72" s="231" t="e">
        <f t="shared" si="6"/>
        <v>#N/A</v>
      </c>
      <c r="L72" s="229">
        <f t="shared" si="7"/>
        <v>0</v>
      </c>
      <c r="M72" s="228"/>
      <c r="N72" s="303"/>
      <c r="O72" s="300"/>
      <c r="P72" s="232"/>
      <c r="Q72" s="225"/>
      <c r="R72" s="303"/>
    </row>
    <row r="73" spans="1:18" x14ac:dyDescent="0.2">
      <c r="A73" s="212"/>
      <c r="B73" s="253"/>
      <c r="C73" s="223" t="s">
        <v>63</v>
      </c>
      <c r="D73" s="296" t="e">
        <f>IF(VLOOKUP(C73,Sources_menus_deroulants!$B$1:$C$100,2,FALSE)=1,Sources_menus_deroulants!$K$2,Sources_menus_deroulants!$K$3)</f>
        <v>#N/A</v>
      </c>
      <c r="E73" s="227"/>
      <c r="F73" s="228"/>
      <c r="G73" s="229">
        <f t="shared" si="4"/>
        <v>0</v>
      </c>
      <c r="H73" s="226" t="e">
        <f>IF(D73=Sources_menus_deroulants!$K$2,INDEX('Déduction écorce'!$A$1:$XN$1000,(VLOOKUP(E73,'Déduction écorce'!$A$5:$B$184,2,FALSE)),(HLOOKUP(C73,'Déduction écorce'!$D$1:$AI$2,2,FALSE))),Sources_menus_deroulants!$K$4)</f>
        <v>#N/A</v>
      </c>
      <c r="I73" s="224" t="e">
        <f t="shared" si="5"/>
        <v>#N/A</v>
      </c>
      <c r="J73" s="230"/>
      <c r="K73" s="231" t="e">
        <f t="shared" si="6"/>
        <v>#N/A</v>
      </c>
      <c r="L73" s="229">
        <f t="shared" si="7"/>
        <v>0</v>
      </c>
      <c r="M73" s="228"/>
      <c r="N73" s="303"/>
      <c r="O73" s="300"/>
      <c r="P73" s="232"/>
      <c r="Q73" s="225"/>
      <c r="R73" s="303"/>
    </row>
    <row r="74" spans="1:18" x14ac:dyDescent="0.2">
      <c r="A74" s="212"/>
      <c r="B74" s="253"/>
      <c r="C74" s="223" t="s">
        <v>63</v>
      </c>
      <c r="D74" s="296" t="e">
        <f>IF(VLOOKUP(C74,Sources_menus_deroulants!$B$1:$C$100,2,FALSE)=1,Sources_menus_deroulants!$K$2,Sources_menus_deroulants!$K$3)</f>
        <v>#N/A</v>
      </c>
      <c r="E74" s="227"/>
      <c r="F74" s="228"/>
      <c r="G74" s="229">
        <f t="shared" si="4"/>
        <v>0</v>
      </c>
      <c r="H74" s="226" t="e">
        <f>IF(D74=Sources_menus_deroulants!$K$2,INDEX('Déduction écorce'!$A$1:$XN$1000,(VLOOKUP(E74,'Déduction écorce'!$A$5:$B$184,2,FALSE)),(HLOOKUP(C74,'Déduction écorce'!$D$1:$AI$2,2,FALSE))),Sources_menus_deroulants!$K$4)</f>
        <v>#N/A</v>
      </c>
      <c r="I74" s="224" t="e">
        <f t="shared" si="5"/>
        <v>#N/A</v>
      </c>
      <c r="J74" s="230"/>
      <c r="K74" s="231" t="e">
        <f t="shared" si="6"/>
        <v>#N/A</v>
      </c>
      <c r="L74" s="229">
        <f t="shared" si="7"/>
        <v>0</v>
      </c>
      <c r="M74" s="228"/>
      <c r="N74" s="303"/>
      <c r="O74" s="300"/>
      <c r="P74" s="232"/>
      <c r="Q74" s="225"/>
      <c r="R74" s="303"/>
    </row>
    <row r="75" spans="1:18" x14ac:dyDescent="0.2">
      <c r="A75" s="212"/>
      <c r="B75" s="253"/>
      <c r="C75" s="223" t="s">
        <v>63</v>
      </c>
      <c r="D75" s="296" t="e">
        <f>IF(VLOOKUP(C75,Sources_menus_deroulants!$B$1:$C$100,2,FALSE)=1,Sources_menus_deroulants!$K$2,Sources_menus_deroulants!$K$3)</f>
        <v>#N/A</v>
      </c>
      <c r="E75" s="227"/>
      <c r="F75" s="228"/>
      <c r="G75" s="229">
        <f t="shared" si="4"/>
        <v>0</v>
      </c>
      <c r="H75" s="226" t="e">
        <f>IF(D75=Sources_menus_deroulants!$K$2,INDEX('Déduction écorce'!$A$1:$XN$1000,(VLOOKUP(E75,'Déduction écorce'!$A$5:$B$184,2,FALSE)),(HLOOKUP(C75,'Déduction écorce'!$D$1:$AI$2,2,FALSE))),Sources_menus_deroulants!$K$4)</f>
        <v>#N/A</v>
      </c>
      <c r="I75" s="224" t="e">
        <f t="shared" si="5"/>
        <v>#N/A</v>
      </c>
      <c r="J75" s="230"/>
      <c r="K75" s="231" t="e">
        <f t="shared" si="6"/>
        <v>#N/A</v>
      </c>
      <c r="L75" s="229">
        <f t="shared" si="7"/>
        <v>0</v>
      </c>
      <c r="M75" s="228"/>
      <c r="N75" s="303"/>
      <c r="O75" s="300"/>
      <c r="P75" s="232"/>
      <c r="Q75" s="225"/>
      <c r="R75" s="303"/>
    </row>
    <row r="76" spans="1:18" x14ac:dyDescent="0.2">
      <c r="A76" s="212"/>
      <c r="B76" s="253"/>
      <c r="C76" s="223" t="s">
        <v>63</v>
      </c>
      <c r="D76" s="296" t="e">
        <f>IF(VLOOKUP(C76,Sources_menus_deroulants!$B$1:$C$100,2,FALSE)=1,Sources_menus_deroulants!$K$2,Sources_menus_deroulants!$K$3)</f>
        <v>#N/A</v>
      </c>
      <c r="E76" s="227"/>
      <c r="F76" s="228"/>
      <c r="G76" s="229">
        <f t="shared" si="4"/>
        <v>0</v>
      </c>
      <c r="H76" s="226" t="e">
        <f>IF(D76=Sources_menus_deroulants!$K$2,INDEX('Déduction écorce'!$A$1:$XN$1000,(VLOOKUP(E76,'Déduction écorce'!$A$5:$B$184,2,FALSE)),(HLOOKUP(C76,'Déduction écorce'!$D$1:$AI$2,2,FALSE))),Sources_menus_deroulants!$K$4)</f>
        <v>#N/A</v>
      </c>
      <c r="I76" s="224" t="e">
        <f t="shared" si="5"/>
        <v>#N/A</v>
      </c>
      <c r="J76" s="230"/>
      <c r="K76" s="231" t="e">
        <f t="shared" si="6"/>
        <v>#N/A</v>
      </c>
      <c r="L76" s="229">
        <f t="shared" si="7"/>
        <v>0</v>
      </c>
      <c r="M76" s="228"/>
      <c r="N76" s="303"/>
      <c r="O76" s="300"/>
      <c r="P76" s="232"/>
      <c r="Q76" s="225"/>
      <c r="R76" s="303"/>
    </row>
    <row r="77" spans="1:18" x14ac:dyDescent="0.2">
      <c r="A77" s="212"/>
      <c r="B77" s="253"/>
      <c r="C77" s="223" t="s">
        <v>63</v>
      </c>
      <c r="D77" s="296" t="e">
        <f>IF(VLOOKUP(C77,Sources_menus_deroulants!$B$1:$C$100,2,FALSE)=1,Sources_menus_deroulants!$K$2,Sources_menus_deroulants!$K$3)</f>
        <v>#N/A</v>
      </c>
      <c r="E77" s="227"/>
      <c r="F77" s="228"/>
      <c r="G77" s="229">
        <f t="shared" si="4"/>
        <v>0</v>
      </c>
      <c r="H77" s="226" t="e">
        <f>IF(D77=Sources_menus_deroulants!$K$2,INDEX('Déduction écorce'!$A$1:$XN$1000,(VLOOKUP(E77,'Déduction écorce'!$A$5:$B$184,2,FALSE)),(HLOOKUP(C77,'Déduction écorce'!$D$1:$AI$2,2,FALSE))),Sources_menus_deroulants!$K$4)</f>
        <v>#N/A</v>
      </c>
      <c r="I77" s="224" t="e">
        <f t="shared" si="5"/>
        <v>#N/A</v>
      </c>
      <c r="J77" s="230"/>
      <c r="K77" s="231" t="e">
        <f t="shared" si="6"/>
        <v>#N/A</v>
      </c>
      <c r="L77" s="229">
        <f t="shared" si="7"/>
        <v>0</v>
      </c>
      <c r="M77" s="228"/>
      <c r="N77" s="303"/>
      <c r="O77" s="300"/>
      <c r="P77" s="232"/>
      <c r="Q77" s="225"/>
      <c r="R77" s="303"/>
    </row>
    <row r="78" spans="1:18" x14ac:dyDescent="0.2">
      <c r="A78" s="212"/>
      <c r="B78" s="253"/>
      <c r="C78" s="223" t="s">
        <v>63</v>
      </c>
      <c r="D78" s="296" t="e">
        <f>IF(VLOOKUP(C78,Sources_menus_deroulants!$B$1:$C$100,2,FALSE)=1,Sources_menus_deroulants!$K$2,Sources_menus_deroulants!$K$3)</f>
        <v>#N/A</v>
      </c>
      <c r="E78" s="227"/>
      <c r="F78" s="228"/>
      <c r="G78" s="229">
        <f t="shared" si="0"/>
        <v>0</v>
      </c>
      <c r="H78" s="226" t="e">
        <f>IF(D78=Sources_menus_deroulants!$K$2,INDEX('Déduction écorce'!$A$1:$XN$1000,(VLOOKUP(E78,'Déduction écorce'!$A$5:$B$184,2,FALSE)),(HLOOKUP(C78,'Déduction écorce'!$D$1:$AI$2,2,FALSE))),Sources_menus_deroulants!$K$4)</f>
        <v>#N/A</v>
      </c>
      <c r="I78" s="224" t="e">
        <f t="shared" si="1"/>
        <v>#N/A</v>
      </c>
      <c r="J78" s="230"/>
      <c r="K78" s="231" t="e">
        <f t="shared" si="2"/>
        <v>#N/A</v>
      </c>
      <c r="L78" s="229">
        <f t="shared" si="3"/>
        <v>0</v>
      </c>
      <c r="M78" s="228"/>
      <c r="N78" s="303"/>
      <c r="O78" s="300"/>
      <c r="P78" s="232"/>
      <c r="Q78" s="225"/>
      <c r="R78" s="303"/>
    </row>
    <row r="79" spans="1:18" x14ac:dyDescent="0.2">
      <c r="A79" s="212"/>
      <c r="B79" s="253"/>
      <c r="C79" s="223" t="s">
        <v>63</v>
      </c>
      <c r="D79" s="296" t="e">
        <f>IF(VLOOKUP(C79,Sources_menus_deroulants!$B$1:$C$100,2,FALSE)=1,Sources_menus_deroulants!$K$2,Sources_menus_deroulants!$K$3)</f>
        <v>#N/A</v>
      </c>
      <c r="E79" s="227"/>
      <c r="F79" s="228"/>
      <c r="G79" s="229">
        <f t="shared" si="0"/>
        <v>0</v>
      </c>
      <c r="H79" s="226" t="e">
        <f>IF(D79=Sources_menus_deroulants!$K$2,INDEX('Déduction écorce'!$A$1:$XN$1000,(VLOOKUP(E79,'Déduction écorce'!$A$5:$B$184,2,FALSE)),(HLOOKUP(C79,'Déduction écorce'!$D$1:$AI$2,2,FALSE))),Sources_menus_deroulants!$K$4)</f>
        <v>#N/A</v>
      </c>
      <c r="I79" s="224" t="e">
        <f t="shared" si="1"/>
        <v>#N/A</v>
      </c>
      <c r="J79" s="230"/>
      <c r="K79" s="231" t="e">
        <f t="shared" si="2"/>
        <v>#N/A</v>
      </c>
      <c r="L79" s="229">
        <f t="shared" si="3"/>
        <v>0</v>
      </c>
      <c r="M79" s="228"/>
      <c r="N79" s="303"/>
      <c r="O79" s="300"/>
      <c r="P79" s="232"/>
      <c r="Q79" s="225"/>
      <c r="R79" s="303"/>
    </row>
    <row r="80" spans="1:18" x14ac:dyDescent="0.2">
      <c r="A80" s="212"/>
      <c r="B80" s="253"/>
      <c r="C80" s="223" t="s">
        <v>63</v>
      </c>
      <c r="D80" s="296" t="e">
        <f>IF(VLOOKUP(C80,Sources_menus_deroulants!$B$1:$C$100,2,FALSE)=1,Sources_menus_deroulants!$K$2,Sources_menus_deroulants!$K$3)</f>
        <v>#N/A</v>
      </c>
      <c r="E80" s="227"/>
      <c r="F80" s="228"/>
      <c r="G80" s="229">
        <f t="shared" si="0"/>
        <v>0</v>
      </c>
      <c r="H80" s="226" t="e">
        <f>IF(D80=Sources_menus_deroulants!$K$2,INDEX('Déduction écorce'!$A$1:$XN$1000,(VLOOKUP(E80,'Déduction écorce'!$A$5:$B$184,2,FALSE)),(HLOOKUP(C80,'Déduction écorce'!$D$1:$AI$2,2,FALSE))),Sources_menus_deroulants!$K$4)</f>
        <v>#N/A</v>
      </c>
      <c r="I80" s="224" t="e">
        <f t="shared" si="1"/>
        <v>#N/A</v>
      </c>
      <c r="J80" s="230"/>
      <c r="K80" s="231" t="e">
        <f t="shared" si="2"/>
        <v>#N/A</v>
      </c>
      <c r="L80" s="229">
        <f t="shared" si="3"/>
        <v>0</v>
      </c>
      <c r="M80" s="228"/>
      <c r="N80" s="303"/>
      <c r="O80" s="300"/>
      <c r="P80" s="232"/>
      <c r="Q80" s="225"/>
      <c r="R80" s="303"/>
    </row>
    <row r="81" spans="1:18" x14ac:dyDescent="0.2">
      <c r="A81" s="212"/>
      <c r="B81" s="253"/>
      <c r="C81" s="223" t="s">
        <v>63</v>
      </c>
      <c r="D81" s="296" t="e">
        <f>IF(VLOOKUP(C81,Sources_menus_deroulants!$B$1:$C$100,2,FALSE)=1,Sources_menus_deroulants!$K$2,Sources_menus_deroulants!$K$3)</f>
        <v>#N/A</v>
      </c>
      <c r="E81" s="227"/>
      <c r="F81" s="228"/>
      <c r="G81" s="229">
        <f t="shared" si="0"/>
        <v>0</v>
      </c>
      <c r="H81" s="226" t="e">
        <f>IF(D81=Sources_menus_deroulants!$K$2,INDEX('Déduction écorce'!$A$1:$XN$1000,(VLOOKUP(E81,'Déduction écorce'!$A$5:$B$184,2,FALSE)),(HLOOKUP(C81,'Déduction écorce'!$D$1:$AI$2,2,FALSE))),Sources_menus_deroulants!$K$4)</f>
        <v>#N/A</v>
      </c>
      <c r="I81" s="224" t="e">
        <f t="shared" si="1"/>
        <v>#N/A</v>
      </c>
      <c r="J81" s="230"/>
      <c r="K81" s="231" t="e">
        <f t="shared" si="2"/>
        <v>#N/A</v>
      </c>
      <c r="L81" s="229">
        <f t="shared" si="3"/>
        <v>0</v>
      </c>
      <c r="M81" s="228"/>
      <c r="N81" s="303"/>
      <c r="O81" s="300"/>
      <c r="P81" s="232"/>
      <c r="Q81" s="225"/>
      <c r="R81" s="303"/>
    </row>
    <row r="82" spans="1:18" x14ac:dyDescent="0.2">
      <c r="A82" s="212"/>
      <c r="B82" s="253"/>
      <c r="C82" s="223" t="s">
        <v>63</v>
      </c>
      <c r="D82" s="296" t="e">
        <f>IF(VLOOKUP(C82,Sources_menus_deroulants!$B$1:$C$100,2,FALSE)=1,Sources_menus_deroulants!$K$2,Sources_menus_deroulants!$K$3)</f>
        <v>#N/A</v>
      </c>
      <c r="E82" s="227"/>
      <c r="F82" s="228"/>
      <c r="G82" s="229">
        <f t="shared" si="0"/>
        <v>0</v>
      </c>
      <c r="H82" s="226" t="e">
        <f>IF(D82=Sources_menus_deroulants!$K$2,INDEX('Déduction écorce'!$A$1:$XN$1000,(VLOOKUP(E82,'Déduction écorce'!$A$5:$B$184,2,FALSE)),(HLOOKUP(C82,'Déduction écorce'!$D$1:$AI$2,2,FALSE))),Sources_menus_deroulants!$K$4)</f>
        <v>#N/A</v>
      </c>
      <c r="I82" s="224" t="e">
        <f t="shared" si="1"/>
        <v>#N/A</v>
      </c>
      <c r="J82" s="230"/>
      <c r="K82" s="231" t="e">
        <f t="shared" si="2"/>
        <v>#N/A</v>
      </c>
      <c r="L82" s="229">
        <f t="shared" si="3"/>
        <v>0</v>
      </c>
      <c r="M82" s="228"/>
      <c r="N82" s="303"/>
      <c r="O82" s="300"/>
      <c r="P82" s="232"/>
      <c r="Q82" s="225"/>
      <c r="R82" s="303"/>
    </row>
    <row r="83" spans="1:18" x14ac:dyDescent="0.2">
      <c r="A83" s="212"/>
      <c r="B83" s="253"/>
      <c r="C83" s="223" t="s">
        <v>63</v>
      </c>
      <c r="D83" s="296" t="e">
        <f>IF(VLOOKUP(C83,Sources_menus_deroulants!$B$1:$C$100,2,FALSE)=1,Sources_menus_deroulants!$K$2,Sources_menus_deroulants!$K$3)</f>
        <v>#N/A</v>
      </c>
      <c r="E83" s="227"/>
      <c r="F83" s="228"/>
      <c r="G83" s="229">
        <f t="shared" si="0"/>
        <v>0</v>
      </c>
      <c r="H83" s="226" t="e">
        <f>IF(D83=Sources_menus_deroulants!$K$2,INDEX('Déduction écorce'!$A$1:$XN$1000,(VLOOKUP(E83,'Déduction écorce'!$A$5:$B$184,2,FALSE)),(HLOOKUP(C83,'Déduction écorce'!$D$1:$AI$2,2,FALSE))),Sources_menus_deroulants!$K$4)</f>
        <v>#N/A</v>
      </c>
      <c r="I83" s="224" t="e">
        <f t="shared" si="1"/>
        <v>#N/A</v>
      </c>
      <c r="J83" s="230"/>
      <c r="K83" s="231" t="e">
        <f t="shared" si="2"/>
        <v>#N/A</v>
      </c>
      <c r="L83" s="229">
        <f t="shared" si="3"/>
        <v>0</v>
      </c>
      <c r="M83" s="228"/>
      <c r="N83" s="303"/>
      <c r="O83" s="300"/>
      <c r="P83" s="232"/>
      <c r="Q83" s="225"/>
      <c r="R83" s="303"/>
    </row>
    <row r="84" spans="1:18" x14ac:dyDescent="0.2">
      <c r="A84" s="212"/>
      <c r="B84" s="253"/>
      <c r="C84" s="223" t="s">
        <v>63</v>
      </c>
      <c r="D84" s="296" t="e">
        <f>IF(VLOOKUP(C84,Sources_menus_deroulants!$B$1:$C$100,2,FALSE)=1,Sources_menus_deroulants!$K$2,Sources_menus_deroulants!$K$3)</f>
        <v>#N/A</v>
      </c>
      <c r="E84" s="227"/>
      <c r="F84" s="228"/>
      <c r="G84" s="229">
        <f t="shared" si="0"/>
        <v>0</v>
      </c>
      <c r="H84" s="226" t="e">
        <f>IF(D84=Sources_menus_deroulants!$K$2,INDEX('Déduction écorce'!$A$1:$XN$1000,(VLOOKUP(E84,'Déduction écorce'!$A$5:$B$184,2,FALSE)),(HLOOKUP(C84,'Déduction écorce'!$D$1:$AI$2,2,FALSE))),Sources_menus_deroulants!$K$4)</f>
        <v>#N/A</v>
      </c>
      <c r="I84" s="224" t="e">
        <f t="shared" si="1"/>
        <v>#N/A</v>
      </c>
      <c r="J84" s="230"/>
      <c r="K84" s="231" t="e">
        <f t="shared" si="2"/>
        <v>#N/A</v>
      </c>
      <c r="L84" s="229">
        <f t="shared" si="3"/>
        <v>0</v>
      </c>
      <c r="M84" s="228"/>
      <c r="N84" s="303"/>
      <c r="O84" s="300"/>
      <c r="P84" s="232"/>
      <c r="Q84" s="225"/>
      <c r="R84" s="303"/>
    </row>
    <row r="85" spans="1:18" x14ac:dyDescent="0.2">
      <c r="A85" s="212"/>
      <c r="B85" s="253"/>
      <c r="C85" s="223" t="s">
        <v>63</v>
      </c>
      <c r="D85" s="296" t="e">
        <f>IF(VLOOKUP(C85,Sources_menus_deroulants!$B$1:$C$100,2,FALSE)=1,Sources_menus_deroulants!$K$2,Sources_menus_deroulants!$K$3)</f>
        <v>#N/A</v>
      </c>
      <c r="E85" s="227"/>
      <c r="F85" s="228"/>
      <c r="G85" s="229">
        <f t="shared" si="0"/>
        <v>0</v>
      </c>
      <c r="H85" s="226" t="e">
        <f>IF(D85=Sources_menus_deroulants!$K$2,INDEX('Déduction écorce'!$A$1:$XN$1000,(VLOOKUP(E85,'Déduction écorce'!$A$5:$B$184,2,FALSE)),(HLOOKUP(C85,'Déduction écorce'!$D$1:$AI$2,2,FALSE))),Sources_menus_deroulants!$K$4)</f>
        <v>#N/A</v>
      </c>
      <c r="I85" s="224" t="e">
        <f t="shared" si="1"/>
        <v>#N/A</v>
      </c>
      <c r="J85" s="230"/>
      <c r="K85" s="231" t="e">
        <f t="shared" si="2"/>
        <v>#N/A</v>
      </c>
      <c r="L85" s="229">
        <f t="shared" si="3"/>
        <v>0</v>
      </c>
      <c r="M85" s="228"/>
      <c r="N85" s="303"/>
      <c r="O85" s="300"/>
      <c r="P85" s="232"/>
      <c r="Q85" s="225"/>
      <c r="R85" s="303"/>
    </row>
    <row r="86" spans="1:18" x14ac:dyDescent="0.2">
      <c r="A86" s="212"/>
      <c r="B86" s="253"/>
      <c r="C86" s="223" t="s">
        <v>63</v>
      </c>
      <c r="D86" s="296" t="e">
        <f>IF(VLOOKUP(C86,Sources_menus_deroulants!$B$1:$C$100,2,FALSE)=1,Sources_menus_deroulants!$K$2,Sources_menus_deroulants!$K$3)</f>
        <v>#N/A</v>
      </c>
      <c r="E86" s="227"/>
      <c r="F86" s="228"/>
      <c r="G86" s="229">
        <f t="shared" si="0"/>
        <v>0</v>
      </c>
      <c r="H86" s="226" t="e">
        <f>IF(D86=Sources_menus_deroulants!$K$2,INDEX('Déduction écorce'!$A$1:$XN$1000,(VLOOKUP(E86,'Déduction écorce'!$A$5:$B$184,2,FALSE)),(HLOOKUP(C86,'Déduction écorce'!$D$1:$AI$2,2,FALSE))),Sources_menus_deroulants!$K$4)</f>
        <v>#N/A</v>
      </c>
      <c r="I86" s="224" t="e">
        <f t="shared" si="1"/>
        <v>#N/A</v>
      </c>
      <c r="J86" s="230"/>
      <c r="K86" s="231" t="e">
        <f t="shared" si="2"/>
        <v>#N/A</v>
      </c>
      <c r="L86" s="229">
        <f t="shared" si="3"/>
        <v>0</v>
      </c>
      <c r="M86" s="228"/>
      <c r="N86" s="303"/>
      <c r="O86" s="300"/>
      <c r="P86" s="232"/>
      <c r="Q86" s="225"/>
      <c r="R86" s="303"/>
    </row>
    <row r="87" spans="1:18" x14ac:dyDescent="0.2">
      <c r="A87" s="212"/>
      <c r="B87" s="253"/>
      <c r="C87" s="223" t="s">
        <v>63</v>
      </c>
      <c r="D87" s="296" t="e">
        <f>IF(VLOOKUP(C87,Sources_menus_deroulants!$B$1:$C$100,2,FALSE)=1,Sources_menus_deroulants!$K$2,Sources_menus_deroulants!$K$3)</f>
        <v>#N/A</v>
      </c>
      <c r="E87" s="227"/>
      <c r="F87" s="228"/>
      <c r="G87" s="229">
        <f t="shared" si="0"/>
        <v>0</v>
      </c>
      <c r="H87" s="226" t="e">
        <f>IF(D87=Sources_menus_deroulants!$K$2,INDEX('Déduction écorce'!$A$1:$XN$1000,(VLOOKUP(E87,'Déduction écorce'!$A$5:$B$184,2,FALSE)),(HLOOKUP(C87,'Déduction écorce'!$D$1:$AI$2,2,FALSE))),Sources_menus_deroulants!$K$4)</f>
        <v>#N/A</v>
      </c>
      <c r="I87" s="224" t="e">
        <f t="shared" si="1"/>
        <v>#N/A</v>
      </c>
      <c r="J87" s="230"/>
      <c r="K87" s="231" t="e">
        <f t="shared" si="2"/>
        <v>#N/A</v>
      </c>
      <c r="L87" s="229">
        <f t="shared" si="3"/>
        <v>0</v>
      </c>
      <c r="M87" s="228"/>
      <c r="N87" s="303"/>
      <c r="O87" s="300"/>
      <c r="P87" s="232"/>
      <c r="Q87" s="225"/>
      <c r="R87" s="303"/>
    </row>
    <row r="88" spans="1:18" x14ac:dyDescent="0.2">
      <c r="A88" s="212"/>
      <c r="B88" s="253"/>
      <c r="C88" s="223" t="s">
        <v>63</v>
      </c>
      <c r="D88" s="296" t="e">
        <f>IF(VLOOKUP(C88,Sources_menus_deroulants!$B$1:$C$100,2,FALSE)=1,Sources_menus_deroulants!$K$2,Sources_menus_deroulants!$K$3)</f>
        <v>#N/A</v>
      </c>
      <c r="E88" s="227"/>
      <c r="F88" s="228"/>
      <c r="G88" s="229">
        <f t="shared" si="0"/>
        <v>0</v>
      </c>
      <c r="H88" s="226" t="e">
        <f>IF(D88=Sources_menus_deroulants!$K$2,INDEX('Déduction écorce'!$A$1:$XN$1000,(VLOOKUP(E88,'Déduction écorce'!$A$5:$B$184,2,FALSE)),(HLOOKUP(C88,'Déduction écorce'!$D$1:$AI$2,2,FALSE))),Sources_menus_deroulants!$K$4)</f>
        <v>#N/A</v>
      </c>
      <c r="I88" s="224" t="e">
        <f t="shared" si="1"/>
        <v>#N/A</v>
      </c>
      <c r="J88" s="230"/>
      <c r="K88" s="231" t="e">
        <f t="shared" si="2"/>
        <v>#N/A</v>
      </c>
      <c r="L88" s="229">
        <f t="shared" si="3"/>
        <v>0</v>
      </c>
      <c r="M88" s="228"/>
      <c r="N88" s="303"/>
      <c r="O88" s="300"/>
      <c r="P88" s="232"/>
      <c r="Q88" s="225"/>
      <c r="R88" s="303"/>
    </row>
    <row r="89" spans="1:18" x14ac:dyDescent="0.2">
      <c r="A89" s="212"/>
      <c r="B89" s="253"/>
      <c r="C89" s="223" t="s">
        <v>63</v>
      </c>
      <c r="D89" s="296" t="e">
        <f>IF(VLOOKUP(C89,Sources_menus_deroulants!$B$1:$C$100,2,FALSE)=1,Sources_menus_deroulants!$K$2,Sources_menus_deroulants!$K$3)</f>
        <v>#N/A</v>
      </c>
      <c r="E89" s="227"/>
      <c r="F89" s="228"/>
      <c r="G89" s="229">
        <f t="shared" si="0"/>
        <v>0</v>
      </c>
      <c r="H89" s="226" t="e">
        <f>IF(D89=Sources_menus_deroulants!$K$2,INDEX('Déduction écorce'!$A$1:$XN$1000,(VLOOKUP(E89,'Déduction écorce'!$A$5:$B$184,2,FALSE)),(HLOOKUP(C89,'Déduction écorce'!$D$1:$AI$2,2,FALSE))),Sources_menus_deroulants!$K$4)</f>
        <v>#N/A</v>
      </c>
      <c r="I89" s="224" t="e">
        <f t="shared" si="1"/>
        <v>#N/A</v>
      </c>
      <c r="J89" s="230"/>
      <c r="K89" s="231" t="e">
        <f t="shared" si="2"/>
        <v>#N/A</v>
      </c>
      <c r="L89" s="229">
        <f t="shared" si="3"/>
        <v>0</v>
      </c>
      <c r="M89" s="228"/>
      <c r="N89" s="303"/>
      <c r="O89" s="300"/>
      <c r="P89" s="232"/>
      <c r="Q89" s="225"/>
      <c r="R89" s="303"/>
    </row>
    <row r="90" spans="1:18" x14ac:dyDescent="0.2">
      <c r="A90" s="212"/>
      <c r="B90" s="253"/>
      <c r="C90" s="223" t="s">
        <v>63</v>
      </c>
      <c r="D90" s="296" t="e">
        <f>IF(VLOOKUP(C90,Sources_menus_deroulants!$B$1:$C$100,2,FALSE)=1,Sources_menus_deroulants!$K$2,Sources_menus_deroulants!$K$3)</f>
        <v>#N/A</v>
      </c>
      <c r="E90" s="227"/>
      <c r="F90" s="228"/>
      <c r="G90" s="229">
        <f t="shared" si="0"/>
        <v>0</v>
      </c>
      <c r="H90" s="226" t="e">
        <f>IF(D90=Sources_menus_deroulants!$K$2,INDEX('Déduction écorce'!$A$1:$XN$1000,(VLOOKUP(E90,'Déduction écorce'!$A$5:$B$184,2,FALSE)),(HLOOKUP(C90,'Déduction écorce'!$D$1:$AI$2,2,FALSE))),Sources_menus_deroulants!$K$4)</f>
        <v>#N/A</v>
      </c>
      <c r="I90" s="224" t="e">
        <f t="shared" si="1"/>
        <v>#N/A</v>
      </c>
      <c r="J90" s="230"/>
      <c r="K90" s="231" t="e">
        <f t="shared" si="2"/>
        <v>#N/A</v>
      </c>
      <c r="L90" s="229">
        <f t="shared" si="3"/>
        <v>0</v>
      </c>
      <c r="M90" s="228"/>
      <c r="N90" s="303"/>
      <c r="O90" s="300"/>
      <c r="P90" s="232"/>
      <c r="Q90" s="225"/>
      <c r="R90" s="303"/>
    </row>
    <row r="91" spans="1:18" x14ac:dyDescent="0.2">
      <c r="A91" s="212"/>
      <c r="B91" s="253"/>
      <c r="C91" s="223" t="s">
        <v>63</v>
      </c>
      <c r="D91" s="296" t="e">
        <f>IF(VLOOKUP(C91,Sources_menus_deroulants!$B$1:$C$100,2,FALSE)=1,Sources_menus_deroulants!$K$2,Sources_menus_deroulants!$K$3)</f>
        <v>#N/A</v>
      </c>
      <c r="E91" s="227"/>
      <c r="F91" s="228"/>
      <c r="G91" s="229">
        <f t="shared" si="0"/>
        <v>0</v>
      </c>
      <c r="H91" s="226" t="e">
        <f>IF(D91=Sources_menus_deroulants!$K$2,INDEX('Déduction écorce'!$A$1:$XN$1000,(VLOOKUP(E91,'Déduction écorce'!$A$5:$B$184,2,FALSE)),(HLOOKUP(C91,'Déduction écorce'!$D$1:$AI$2,2,FALSE))),Sources_menus_deroulants!$K$4)</f>
        <v>#N/A</v>
      </c>
      <c r="I91" s="224" t="e">
        <f t="shared" si="1"/>
        <v>#N/A</v>
      </c>
      <c r="J91" s="230"/>
      <c r="K91" s="231" t="e">
        <f t="shared" si="2"/>
        <v>#N/A</v>
      </c>
      <c r="L91" s="229">
        <f t="shared" si="3"/>
        <v>0</v>
      </c>
      <c r="M91" s="228"/>
      <c r="N91" s="303"/>
      <c r="O91" s="300"/>
      <c r="P91" s="232"/>
      <c r="Q91" s="225"/>
      <c r="R91" s="303"/>
    </row>
    <row r="92" spans="1:18" x14ac:dyDescent="0.2">
      <c r="A92" s="212"/>
      <c r="B92" s="253"/>
      <c r="C92" s="223" t="s">
        <v>63</v>
      </c>
      <c r="D92" s="296" t="e">
        <f>IF(VLOOKUP(C92,Sources_menus_deroulants!$B$1:$C$100,2,FALSE)=1,Sources_menus_deroulants!$K$2,Sources_menus_deroulants!$K$3)</f>
        <v>#N/A</v>
      </c>
      <c r="E92" s="227"/>
      <c r="F92" s="228"/>
      <c r="G92" s="229">
        <f t="shared" si="0"/>
        <v>0</v>
      </c>
      <c r="H92" s="226" t="e">
        <f>IF(D92=Sources_menus_deroulants!$K$2,INDEX('Déduction écorce'!$A$1:$XN$1000,(VLOOKUP(E92,'Déduction écorce'!$A$5:$B$184,2,FALSE)),(HLOOKUP(C92,'Déduction écorce'!$D$1:$AI$2,2,FALSE))),Sources_menus_deroulants!$K$4)</f>
        <v>#N/A</v>
      </c>
      <c r="I92" s="224" t="e">
        <f t="shared" si="1"/>
        <v>#N/A</v>
      </c>
      <c r="J92" s="230"/>
      <c r="K92" s="231" t="e">
        <f t="shared" si="2"/>
        <v>#N/A</v>
      </c>
      <c r="L92" s="229">
        <f t="shared" si="3"/>
        <v>0</v>
      </c>
      <c r="M92" s="228"/>
      <c r="N92" s="303"/>
      <c r="O92" s="300"/>
      <c r="P92" s="232"/>
      <c r="Q92" s="225"/>
      <c r="R92" s="303"/>
    </row>
    <row r="93" spans="1:18" x14ac:dyDescent="0.2">
      <c r="A93" s="212"/>
      <c r="B93" s="253"/>
      <c r="C93" s="223" t="s">
        <v>63</v>
      </c>
      <c r="D93" s="296" t="e">
        <f>IF(VLOOKUP(C93,Sources_menus_deroulants!$B$1:$C$100,2,FALSE)=1,Sources_menus_deroulants!$K$2,Sources_menus_deroulants!$K$3)</f>
        <v>#N/A</v>
      </c>
      <c r="E93" s="227"/>
      <c r="F93" s="228"/>
      <c r="G93" s="229">
        <f t="shared" si="0"/>
        <v>0</v>
      </c>
      <c r="H93" s="226" t="e">
        <f>IF(D93=Sources_menus_deroulants!$K$2,INDEX('Déduction écorce'!$A$1:$XN$1000,(VLOOKUP(E93,'Déduction écorce'!$A$5:$B$184,2,FALSE)),(HLOOKUP(C93,'Déduction écorce'!$D$1:$AI$2,2,FALSE))),Sources_menus_deroulants!$K$4)</f>
        <v>#N/A</v>
      </c>
      <c r="I93" s="224" t="e">
        <f t="shared" si="1"/>
        <v>#N/A</v>
      </c>
      <c r="J93" s="230"/>
      <c r="K93" s="231" t="e">
        <f t="shared" si="2"/>
        <v>#N/A</v>
      </c>
      <c r="L93" s="229">
        <f t="shared" si="3"/>
        <v>0</v>
      </c>
      <c r="M93" s="228"/>
      <c r="N93" s="303"/>
      <c r="O93" s="300"/>
      <c r="P93" s="232"/>
      <c r="Q93" s="225"/>
      <c r="R93" s="303"/>
    </row>
    <row r="94" spans="1:18" x14ac:dyDescent="0.2">
      <c r="A94" s="212"/>
      <c r="B94" s="253"/>
      <c r="C94" s="223" t="s">
        <v>63</v>
      </c>
      <c r="D94" s="296" t="e">
        <f>IF(VLOOKUP(C94,Sources_menus_deroulants!$B$1:$C$100,2,FALSE)=1,Sources_menus_deroulants!$K$2,Sources_menus_deroulants!$K$3)</f>
        <v>#N/A</v>
      </c>
      <c r="E94" s="227"/>
      <c r="F94" s="228"/>
      <c r="G94" s="229">
        <f t="shared" si="0"/>
        <v>0</v>
      </c>
      <c r="H94" s="226" t="e">
        <f>IF(D94=Sources_menus_deroulants!$K$2,INDEX('Déduction écorce'!$A$1:$XN$1000,(VLOOKUP(E94,'Déduction écorce'!$A$5:$B$184,2,FALSE)),(HLOOKUP(C94,'Déduction écorce'!$D$1:$AI$2,2,FALSE))),Sources_menus_deroulants!$K$4)</f>
        <v>#N/A</v>
      </c>
      <c r="I94" s="224" t="e">
        <f t="shared" si="1"/>
        <v>#N/A</v>
      </c>
      <c r="J94" s="230"/>
      <c r="K94" s="231" t="e">
        <f t="shared" si="2"/>
        <v>#N/A</v>
      </c>
      <c r="L94" s="229">
        <f t="shared" si="3"/>
        <v>0</v>
      </c>
      <c r="M94" s="228"/>
      <c r="N94" s="303"/>
      <c r="O94" s="300"/>
      <c r="P94" s="232"/>
      <c r="Q94" s="225"/>
      <c r="R94" s="303"/>
    </row>
    <row r="95" spans="1:18" x14ac:dyDescent="0.2">
      <c r="A95" s="212"/>
      <c r="B95" s="253"/>
      <c r="C95" s="223" t="s">
        <v>63</v>
      </c>
      <c r="D95" s="296" t="e">
        <f>IF(VLOOKUP(C95,Sources_menus_deroulants!$B$1:$C$100,2,FALSE)=1,Sources_menus_deroulants!$K$2,Sources_menus_deroulants!$K$3)</f>
        <v>#N/A</v>
      </c>
      <c r="E95" s="227"/>
      <c r="F95" s="228"/>
      <c r="G95" s="229">
        <f t="shared" si="0"/>
        <v>0</v>
      </c>
      <c r="H95" s="226" t="e">
        <f>IF(D95=Sources_menus_deroulants!$K$2,INDEX('Déduction écorce'!$A$1:$XN$1000,(VLOOKUP(E95,'Déduction écorce'!$A$5:$B$184,2,FALSE)),(HLOOKUP(C95,'Déduction écorce'!$D$1:$AI$2,2,FALSE))),Sources_menus_deroulants!$K$4)</f>
        <v>#N/A</v>
      </c>
      <c r="I95" s="224" t="e">
        <f t="shared" si="1"/>
        <v>#N/A</v>
      </c>
      <c r="J95" s="230"/>
      <c r="K95" s="231" t="e">
        <f t="shared" si="2"/>
        <v>#N/A</v>
      </c>
      <c r="L95" s="229">
        <f t="shared" si="3"/>
        <v>0</v>
      </c>
      <c r="M95" s="228"/>
      <c r="N95" s="303"/>
      <c r="O95" s="300"/>
      <c r="P95" s="232"/>
      <c r="Q95" s="225"/>
      <c r="R95" s="303"/>
    </row>
    <row r="96" spans="1:18" x14ac:dyDescent="0.2">
      <c r="A96" s="212"/>
      <c r="B96" s="253"/>
      <c r="C96" s="223" t="s">
        <v>63</v>
      </c>
      <c r="D96" s="296" t="e">
        <f>IF(VLOOKUP(C96,Sources_menus_deroulants!$B$1:$C$100,2,FALSE)=1,Sources_menus_deroulants!$K$2,Sources_menus_deroulants!$K$3)</f>
        <v>#N/A</v>
      </c>
      <c r="E96" s="227"/>
      <c r="F96" s="228"/>
      <c r="G96" s="229">
        <f t="shared" si="0"/>
        <v>0</v>
      </c>
      <c r="H96" s="226" t="e">
        <f>IF(D96=Sources_menus_deroulants!$K$2,INDEX('Déduction écorce'!$A$1:$XN$1000,(VLOOKUP(E96,'Déduction écorce'!$A$5:$B$184,2,FALSE)),(HLOOKUP(C96,'Déduction écorce'!$D$1:$AI$2,2,FALSE))),Sources_menus_deroulants!$K$4)</f>
        <v>#N/A</v>
      </c>
      <c r="I96" s="224" t="e">
        <f t="shared" si="1"/>
        <v>#N/A</v>
      </c>
      <c r="J96" s="230"/>
      <c r="K96" s="231" t="e">
        <f t="shared" si="2"/>
        <v>#N/A</v>
      </c>
      <c r="L96" s="229">
        <f t="shared" si="3"/>
        <v>0</v>
      </c>
      <c r="M96" s="228"/>
      <c r="N96" s="303"/>
      <c r="O96" s="300"/>
      <c r="P96" s="232"/>
      <c r="Q96" s="225"/>
      <c r="R96" s="303"/>
    </row>
    <row r="97" spans="1:18" x14ac:dyDescent="0.2">
      <c r="A97" s="212"/>
      <c r="B97" s="253"/>
      <c r="C97" s="223" t="s">
        <v>63</v>
      </c>
      <c r="D97" s="296" t="e">
        <f>IF(VLOOKUP(C97,Sources_menus_deroulants!$B$1:$C$100,2,FALSE)=1,Sources_menus_deroulants!$K$2,Sources_menus_deroulants!$K$3)</f>
        <v>#N/A</v>
      </c>
      <c r="E97" s="227"/>
      <c r="F97" s="228"/>
      <c r="G97" s="229">
        <f t="shared" si="0"/>
        <v>0</v>
      </c>
      <c r="H97" s="226" t="e">
        <f>IF(D97=Sources_menus_deroulants!$K$2,INDEX('Déduction écorce'!$A$1:$XN$1000,(VLOOKUP(E97,'Déduction écorce'!$A$5:$B$184,2,FALSE)),(HLOOKUP(C97,'Déduction écorce'!$D$1:$AI$2,2,FALSE))),Sources_menus_deroulants!$K$4)</f>
        <v>#N/A</v>
      </c>
      <c r="I97" s="224" t="e">
        <f t="shared" si="1"/>
        <v>#N/A</v>
      </c>
      <c r="J97" s="230"/>
      <c r="K97" s="231" t="e">
        <f t="shared" si="2"/>
        <v>#N/A</v>
      </c>
      <c r="L97" s="229">
        <f t="shared" si="3"/>
        <v>0</v>
      </c>
      <c r="M97" s="228"/>
      <c r="N97" s="303"/>
      <c r="O97" s="300"/>
      <c r="P97" s="232"/>
      <c r="Q97" s="225"/>
      <c r="R97" s="303"/>
    </row>
    <row r="98" spans="1:18" x14ac:dyDescent="0.2">
      <c r="A98" s="212"/>
      <c r="B98" s="253"/>
      <c r="C98" s="223" t="s">
        <v>63</v>
      </c>
      <c r="D98" s="296" t="e">
        <f>IF(VLOOKUP(C98,Sources_menus_deroulants!$B$1:$C$100,2,FALSE)=1,Sources_menus_deroulants!$K$2,Sources_menus_deroulants!$K$3)</f>
        <v>#N/A</v>
      </c>
      <c r="E98" s="227"/>
      <c r="F98" s="228"/>
      <c r="G98" s="229">
        <f t="shared" si="0"/>
        <v>0</v>
      </c>
      <c r="H98" s="226" t="e">
        <f>IF(D98=Sources_menus_deroulants!$K$2,INDEX('Déduction écorce'!$A$1:$XN$1000,(VLOOKUP(E98,'Déduction écorce'!$A$5:$B$184,2,FALSE)),(HLOOKUP(C98,'Déduction écorce'!$D$1:$AI$2,2,FALSE))),Sources_menus_deroulants!$K$4)</f>
        <v>#N/A</v>
      </c>
      <c r="I98" s="224" t="e">
        <f t="shared" si="1"/>
        <v>#N/A</v>
      </c>
      <c r="J98" s="230"/>
      <c r="K98" s="231" t="e">
        <f t="shared" si="2"/>
        <v>#N/A</v>
      </c>
      <c r="L98" s="229">
        <f t="shared" si="3"/>
        <v>0</v>
      </c>
      <c r="M98" s="228"/>
      <c r="N98" s="303"/>
      <c r="O98" s="300"/>
      <c r="P98" s="232"/>
      <c r="Q98" s="225"/>
      <c r="R98" s="303"/>
    </row>
    <row r="99" spans="1:18" x14ac:dyDescent="0.2">
      <c r="A99" s="212"/>
      <c r="B99" s="253"/>
      <c r="C99" s="223" t="s">
        <v>63</v>
      </c>
      <c r="D99" s="296" t="e">
        <f>IF(VLOOKUP(C99,Sources_menus_deroulants!$B$1:$C$100,2,FALSE)=1,Sources_menus_deroulants!$K$2,Sources_menus_deroulants!$K$3)</f>
        <v>#N/A</v>
      </c>
      <c r="E99" s="227"/>
      <c r="F99" s="228"/>
      <c r="G99" s="229">
        <f t="shared" si="0"/>
        <v>0</v>
      </c>
      <c r="H99" s="226" t="e">
        <f>IF(D99=Sources_menus_deroulants!$K$2,INDEX('Déduction écorce'!$A$1:$XN$1000,(VLOOKUP(E99,'Déduction écorce'!$A$5:$B$184,2,FALSE)),(HLOOKUP(C99,'Déduction écorce'!$D$1:$AI$2,2,FALSE))),Sources_menus_deroulants!$K$4)</f>
        <v>#N/A</v>
      </c>
      <c r="I99" s="224" t="e">
        <f t="shared" si="1"/>
        <v>#N/A</v>
      </c>
      <c r="J99" s="230"/>
      <c r="K99" s="231" t="e">
        <f t="shared" si="2"/>
        <v>#N/A</v>
      </c>
      <c r="L99" s="229">
        <f t="shared" si="3"/>
        <v>0</v>
      </c>
      <c r="M99" s="228"/>
      <c r="N99" s="303"/>
      <c r="O99" s="300"/>
      <c r="P99" s="232"/>
      <c r="Q99" s="225"/>
      <c r="R99" s="303"/>
    </row>
    <row r="100" spans="1:18" x14ac:dyDescent="0.2">
      <c r="A100" s="212"/>
      <c r="B100" s="253"/>
      <c r="C100" s="223" t="s">
        <v>63</v>
      </c>
      <c r="D100" s="296" t="e">
        <f>IF(VLOOKUP(C100,Sources_menus_deroulants!$B$1:$C$100,2,FALSE)=1,Sources_menus_deroulants!$K$2,Sources_menus_deroulants!$K$3)</f>
        <v>#N/A</v>
      </c>
      <c r="E100" s="227"/>
      <c r="F100" s="228"/>
      <c r="G100" s="229">
        <f t="shared" si="0"/>
        <v>0</v>
      </c>
      <c r="H100" s="226" t="e">
        <f>IF(D100=Sources_menus_deroulants!$K$2,INDEX('Déduction écorce'!$A$1:$XN$1000,(VLOOKUP(E100,'Déduction écorce'!$A$5:$B$184,2,FALSE)),(HLOOKUP(C100,'Déduction écorce'!$D$1:$AI$2,2,FALSE))),Sources_menus_deroulants!$K$4)</f>
        <v>#N/A</v>
      </c>
      <c r="I100" s="224" t="e">
        <f t="shared" si="1"/>
        <v>#N/A</v>
      </c>
      <c r="J100" s="230"/>
      <c r="K100" s="231" t="e">
        <f t="shared" si="2"/>
        <v>#N/A</v>
      </c>
      <c r="L100" s="229">
        <f t="shared" si="3"/>
        <v>0</v>
      </c>
      <c r="M100" s="228"/>
      <c r="N100" s="303"/>
      <c r="O100" s="300"/>
      <c r="P100" s="232"/>
      <c r="Q100" s="225"/>
      <c r="R100" s="303"/>
    </row>
    <row r="101" spans="1:18" x14ac:dyDescent="0.2">
      <c r="A101" s="212"/>
      <c r="B101" s="253"/>
      <c r="C101" s="223" t="s">
        <v>63</v>
      </c>
      <c r="D101" s="296" t="e">
        <f>IF(VLOOKUP(C101,Sources_menus_deroulants!$B$1:$C$100,2,FALSE)=1,Sources_menus_deroulants!$K$2,Sources_menus_deroulants!$K$3)</f>
        <v>#N/A</v>
      </c>
      <c r="E101" s="227"/>
      <c r="F101" s="228"/>
      <c r="G101" s="229">
        <f t="shared" si="0"/>
        <v>0</v>
      </c>
      <c r="H101" s="226" t="e">
        <f>IF(D101=Sources_menus_deroulants!$K$2,INDEX('Déduction écorce'!$A$1:$XN$1000,(VLOOKUP(E101,'Déduction écorce'!$A$5:$B$184,2,FALSE)),(HLOOKUP(C101,'Déduction écorce'!$D$1:$AI$2,2,FALSE))),Sources_menus_deroulants!$K$4)</f>
        <v>#N/A</v>
      </c>
      <c r="I101" s="224" t="e">
        <f t="shared" si="1"/>
        <v>#N/A</v>
      </c>
      <c r="J101" s="230"/>
      <c r="K101" s="231" t="e">
        <f t="shared" si="2"/>
        <v>#N/A</v>
      </c>
      <c r="L101" s="229">
        <f t="shared" si="3"/>
        <v>0</v>
      </c>
      <c r="M101" s="228"/>
      <c r="N101" s="303"/>
      <c r="O101" s="300"/>
      <c r="P101" s="232"/>
      <c r="Q101" s="225"/>
      <c r="R101" s="303"/>
    </row>
    <row r="102" spans="1:18" x14ac:dyDescent="0.2">
      <c r="B102" s="253"/>
      <c r="C102" s="223" t="s">
        <v>63</v>
      </c>
      <c r="D102" s="296" t="e">
        <f>IF(VLOOKUP(C102,Sources_menus_deroulants!$B$1:$C$100,2,FALSE)=1,Sources_menus_deroulants!$K$2,Sources_menus_deroulants!$K$3)</f>
        <v>#N/A</v>
      </c>
      <c r="E102" s="227"/>
      <c r="F102" s="228"/>
      <c r="G102" s="229">
        <f t="shared" ref="G102:G113" si="8">PI()*(((E102/100)/2)^2)*F102</f>
        <v>0</v>
      </c>
      <c r="H102" s="226" t="e">
        <f>IF(D102=Sources_menus_deroulants!$K$2,INDEX('Déduction écorce'!$A$1:$XN$1000,(VLOOKUP(E102,'Déduction écorce'!$A$5:$B$184,2,FALSE)),(HLOOKUP(C102,'Déduction écorce'!$D$1:$AI$2,2,FALSE))),Sources_menus_deroulants!$K$4)</f>
        <v>#N/A</v>
      </c>
      <c r="I102" s="224" t="e">
        <f t="shared" ref="I102:I113" si="9">IF(D102="sur écorce",G102*(1-(H102/100)),G102)</f>
        <v>#N/A</v>
      </c>
      <c r="J102" s="230"/>
      <c r="K102" s="231" t="e">
        <f t="shared" ref="K102:K113" si="10">I102*(1-(J102/100))</f>
        <v>#N/A</v>
      </c>
      <c r="L102" s="229">
        <f t="shared" ref="L102:L113" si="11">SUMIF(K102,"&gt;0",K102)</f>
        <v>0</v>
      </c>
      <c r="M102" s="228"/>
      <c r="N102" s="303"/>
      <c r="O102" s="300"/>
      <c r="P102" s="232"/>
      <c r="Q102" s="225"/>
      <c r="R102" s="303"/>
    </row>
    <row r="103" spans="1:18" x14ac:dyDescent="0.2">
      <c r="B103" s="253"/>
      <c r="C103" s="223" t="s">
        <v>63</v>
      </c>
      <c r="D103" s="296" t="e">
        <f>IF(VLOOKUP(C103,Sources_menus_deroulants!$B$1:$C$100,2,FALSE)=1,Sources_menus_deroulants!$K$2,Sources_menus_deroulants!$K$3)</f>
        <v>#N/A</v>
      </c>
      <c r="E103" s="227"/>
      <c r="F103" s="228"/>
      <c r="G103" s="229">
        <f t="shared" si="8"/>
        <v>0</v>
      </c>
      <c r="H103" s="226" t="e">
        <f>IF(D103=Sources_menus_deroulants!$K$2,INDEX('Déduction écorce'!$A$1:$XN$1000,(VLOOKUP(E103,'Déduction écorce'!$A$5:$B$184,2,FALSE)),(HLOOKUP(C103,'Déduction écorce'!$D$1:$AI$2,2,FALSE))),Sources_menus_deroulants!$K$4)</f>
        <v>#N/A</v>
      </c>
      <c r="I103" s="224" t="e">
        <f t="shared" si="9"/>
        <v>#N/A</v>
      </c>
      <c r="J103" s="230"/>
      <c r="K103" s="231" t="e">
        <f t="shared" si="10"/>
        <v>#N/A</v>
      </c>
      <c r="L103" s="229">
        <f t="shared" si="11"/>
        <v>0</v>
      </c>
      <c r="M103" s="228"/>
      <c r="N103" s="303"/>
      <c r="O103" s="300"/>
      <c r="P103" s="232"/>
      <c r="Q103" s="225"/>
      <c r="R103" s="303"/>
    </row>
    <row r="104" spans="1:18" x14ac:dyDescent="0.2">
      <c r="B104" s="253"/>
      <c r="C104" s="223" t="s">
        <v>63</v>
      </c>
      <c r="D104" s="296" t="e">
        <f>IF(VLOOKUP(C104,Sources_menus_deroulants!$B$1:$C$100,2,FALSE)=1,Sources_menus_deroulants!$K$2,Sources_menus_deroulants!$K$3)</f>
        <v>#N/A</v>
      </c>
      <c r="E104" s="227"/>
      <c r="F104" s="228"/>
      <c r="G104" s="229">
        <f t="shared" si="8"/>
        <v>0</v>
      </c>
      <c r="H104" s="226" t="e">
        <f>IF(D104=Sources_menus_deroulants!$K$2,INDEX('Déduction écorce'!$A$1:$XN$1000,(VLOOKUP(E104,'Déduction écorce'!$A$5:$B$184,2,FALSE)),(HLOOKUP(C104,'Déduction écorce'!$D$1:$AI$2,2,FALSE))),Sources_menus_deroulants!$K$4)</f>
        <v>#N/A</v>
      </c>
      <c r="I104" s="224" t="e">
        <f t="shared" si="9"/>
        <v>#N/A</v>
      </c>
      <c r="J104" s="230"/>
      <c r="K104" s="231" t="e">
        <f t="shared" si="10"/>
        <v>#N/A</v>
      </c>
      <c r="L104" s="229">
        <f t="shared" si="11"/>
        <v>0</v>
      </c>
      <c r="M104" s="228"/>
      <c r="N104" s="303"/>
      <c r="O104" s="300"/>
      <c r="P104" s="232"/>
      <c r="Q104" s="225"/>
      <c r="R104" s="303"/>
    </row>
    <row r="105" spans="1:18" x14ac:dyDescent="0.2">
      <c r="B105" s="253"/>
      <c r="C105" s="223" t="s">
        <v>63</v>
      </c>
      <c r="D105" s="296" t="e">
        <f>IF(VLOOKUP(C105,Sources_menus_deroulants!$B$1:$C$100,2,FALSE)=1,Sources_menus_deroulants!$K$2,Sources_menus_deroulants!$K$3)</f>
        <v>#N/A</v>
      </c>
      <c r="E105" s="227"/>
      <c r="F105" s="228"/>
      <c r="G105" s="229">
        <f t="shared" si="8"/>
        <v>0</v>
      </c>
      <c r="H105" s="226" t="e">
        <f>IF(D105=Sources_menus_deroulants!$K$2,INDEX('Déduction écorce'!$A$1:$XN$1000,(VLOOKUP(E105,'Déduction écorce'!$A$5:$B$184,2,FALSE)),(HLOOKUP(C105,'Déduction écorce'!$D$1:$AI$2,2,FALSE))),Sources_menus_deroulants!$K$4)</f>
        <v>#N/A</v>
      </c>
      <c r="I105" s="224" t="e">
        <f t="shared" si="9"/>
        <v>#N/A</v>
      </c>
      <c r="J105" s="230"/>
      <c r="K105" s="231" t="e">
        <f t="shared" si="10"/>
        <v>#N/A</v>
      </c>
      <c r="L105" s="229">
        <f t="shared" si="11"/>
        <v>0</v>
      </c>
      <c r="M105" s="228"/>
      <c r="N105" s="303"/>
      <c r="O105" s="300"/>
      <c r="P105" s="232"/>
      <c r="Q105" s="225"/>
      <c r="R105" s="303"/>
    </row>
    <row r="106" spans="1:18" x14ac:dyDescent="0.2">
      <c r="B106" s="253"/>
      <c r="C106" s="223" t="s">
        <v>63</v>
      </c>
      <c r="D106" s="296" t="e">
        <f>IF(VLOOKUP(C106,Sources_menus_deroulants!$B$1:$C$100,2,FALSE)=1,Sources_menus_deroulants!$K$2,Sources_menus_deroulants!$K$3)</f>
        <v>#N/A</v>
      </c>
      <c r="E106" s="227"/>
      <c r="F106" s="228"/>
      <c r="G106" s="229">
        <f t="shared" si="8"/>
        <v>0</v>
      </c>
      <c r="H106" s="226" t="e">
        <f>IF(D106=Sources_menus_deroulants!$K$2,INDEX('Déduction écorce'!$A$1:$XN$1000,(VLOOKUP(E106,'Déduction écorce'!$A$5:$B$184,2,FALSE)),(HLOOKUP(C106,'Déduction écorce'!$D$1:$AI$2,2,FALSE))),Sources_menus_deroulants!$K$4)</f>
        <v>#N/A</v>
      </c>
      <c r="I106" s="224" t="e">
        <f t="shared" si="9"/>
        <v>#N/A</v>
      </c>
      <c r="J106" s="230"/>
      <c r="K106" s="231" t="e">
        <f t="shared" si="10"/>
        <v>#N/A</v>
      </c>
      <c r="L106" s="229">
        <f t="shared" si="11"/>
        <v>0</v>
      </c>
      <c r="M106" s="228"/>
      <c r="N106" s="303"/>
      <c r="O106" s="300"/>
      <c r="P106" s="232"/>
      <c r="Q106" s="225"/>
      <c r="R106" s="303"/>
    </row>
    <row r="107" spans="1:18" x14ac:dyDescent="0.2">
      <c r="B107" s="253"/>
      <c r="C107" s="223" t="s">
        <v>63</v>
      </c>
      <c r="D107" s="296" t="e">
        <f>IF(VLOOKUP(C107,Sources_menus_deroulants!$B$1:$C$100,2,FALSE)=1,Sources_menus_deroulants!$K$2,Sources_menus_deroulants!$K$3)</f>
        <v>#N/A</v>
      </c>
      <c r="E107" s="227"/>
      <c r="F107" s="228"/>
      <c r="G107" s="229">
        <f t="shared" si="8"/>
        <v>0</v>
      </c>
      <c r="H107" s="226" t="e">
        <f>IF(D107=Sources_menus_deroulants!$K$2,INDEX('Déduction écorce'!$A$1:$XN$1000,(VLOOKUP(E107,'Déduction écorce'!$A$5:$B$184,2,FALSE)),(HLOOKUP(C107,'Déduction écorce'!$D$1:$AI$2,2,FALSE))),Sources_menus_deroulants!$K$4)</f>
        <v>#N/A</v>
      </c>
      <c r="I107" s="224" t="e">
        <f t="shared" si="9"/>
        <v>#N/A</v>
      </c>
      <c r="J107" s="230"/>
      <c r="K107" s="231" t="e">
        <f t="shared" si="10"/>
        <v>#N/A</v>
      </c>
      <c r="L107" s="229">
        <f t="shared" si="11"/>
        <v>0</v>
      </c>
      <c r="M107" s="228"/>
      <c r="N107" s="303"/>
      <c r="O107" s="300"/>
      <c r="P107" s="232"/>
      <c r="Q107" s="225"/>
      <c r="R107" s="303"/>
    </row>
    <row r="108" spans="1:18" x14ac:dyDescent="0.2">
      <c r="B108" s="253"/>
      <c r="C108" s="223" t="s">
        <v>63</v>
      </c>
      <c r="D108" s="296" t="e">
        <f>IF(VLOOKUP(C108,Sources_menus_deroulants!$B$1:$C$100,2,FALSE)=1,Sources_menus_deroulants!$K$2,Sources_menus_deroulants!$K$3)</f>
        <v>#N/A</v>
      </c>
      <c r="E108" s="227"/>
      <c r="F108" s="228"/>
      <c r="G108" s="229">
        <f t="shared" si="8"/>
        <v>0</v>
      </c>
      <c r="H108" s="226" t="e">
        <f>IF(D108=Sources_menus_deroulants!$K$2,INDEX('Déduction écorce'!$A$1:$XN$1000,(VLOOKUP(E108,'Déduction écorce'!$A$5:$B$184,2,FALSE)),(HLOOKUP(C108,'Déduction écorce'!$D$1:$AI$2,2,FALSE))),Sources_menus_deroulants!$K$4)</f>
        <v>#N/A</v>
      </c>
      <c r="I108" s="224" t="e">
        <f t="shared" si="9"/>
        <v>#N/A</v>
      </c>
      <c r="J108" s="230"/>
      <c r="K108" s="231" t="e">
        <f t="shared" si="10"/>
        <v>#N/A</v>
      </c>
      <c r="L108" s="229">
        <f t="shared" si="11"/>
        <v>0</v>
      </c>
      <c r="M108" s="228"/>
      <c r="N108" s="303"/>
      <c r="O108" s="300"/>
      <c r="P108" s="232"/>
      <c r="Q108" s="225"/>
      <c r="R108" s="303"/>
    </row>
    <row r="109" spans="1:18" x14ac:dyDescent="0.2">
      <c r="B109" s="253"/>
      <c r="C109" s="223" t="s">
        <v>63</v>
      </c>
      <c r="D109" s="296" t="e">
        <f>IF(VLOOKUP(C109,Sources_menus_deroulants!$B$1:$C$100,2,FALSE)=1,Sources_menus_deroulants!$K$2,Sources_menus_deroulants!$K$3)</f>
        <v>#N/A</v>
      </c>
      <c r="E109" s="227"/>
      <c r="F109" s="228"/>
      <c r="G109" s="229">
        <f t="shared" si="8"/>
        <v>0</v>
      </c>
      <c r="H109" s="226" t="e">
        <f>IF(D109=Sources_menus_deroulants!$K$2,INDEX('Déduction écorce'!$A$1:$XN$1000,(VLOOKUP(E109,'Déduction écorce'!$A$5:$B$184,2,FALSE)),(HLOOKUP(C109,'Déduction écorce'!$D$1:$AI$2,2,FALSE))),Sources_menus_deroulants!$K$4)</f>
        <v>#N/A</v>
      </c>
      <c r="I109" s="224" t="e">
        <f t="shared" si="9"/>
        <v>#N/A</v>
      </c>
      <c r="J109" s="230"/>
      <c r="K109" s="231" t="e">
        <f t="shared" si="10"/>
        <v>#N/A</v>
      </c>
      <c r="L109" s="229">
        <f t="shared" si="11"/>
        <v>0</v>
      </c>
      <c r="M109" s="228"/>
      <c r="N109" s="303"/>
      <c r="O109" s="300"/>
      <c r="P109" s="232"/>
      <c r="Q109" s="225"/>
      <c r="R109" s="303"/>
    </row>
    <row r="110" spans="1:18" x14ac:dyDescent="0.2">
      <c r="B110" s="253"/>
      <c r="C110" s="223" t="s">
        <v>63</v>
      </c>
      <c r="D110" s="296" t="e">
        <f>IF(VLOOKUP(C110,Sources_menus_deroulants!$B$1:$C$100,2,FALSE)=1,Sources_menus_deroulants!$K$2,Sources_menus_deroulants!$K$3)</f>
        <v>#N/A</v>
      </c>
      <c r="E110" s="227"/>
      <c r="F110" s="228"/>
      <c r="G110" s="229">
        <f t="shared" si="8"/>
        <v>0</v>
      </c>
      <c r="H110" s="226" t="e">
        <f>IF(D110=Sources_menus_deroulants!$K$2,INDEX('Déduction écorce'!$A$1:$XN$1000,(VLOOKUP(E110,'Déduction écorce'!$A$5:$B$184,2,FALSE)),(HLOOKUP(C110,'Déduction écorce'!$D$1:$AI$2,2,FALSE))),Sources_menus_deroulants!$K$4)</f>
        <v>#N/A</v>
      </c>
      <c r="I110" s="224" t="e">
        <f t="shared" si="9"/>
        <v>#N/A</v>
      </c>
      <c r="J110" s="230"/>
      <c r="K110" s="231" t="e">
        <f t="shared" si="10"/>
        <v>#N/A</v>
      </c>
      <c r="L110" s="229">
        <f t="shared" si="11"/>
        <v>0</v>
      </c>
      <c r="M110" s="228"/>
      <c r="N110" s="303"/>
      <c r="O110" s="300"/>
      <c r="P110" s="232"/>
      <c r="Q110" s="225"/>
      <c r="R110" s="303"/>
    </row>
    <row r="111" spans="1:18" x14ac:dyDescent="0.2">
      <c r="B111" s="253"/>
      <c r="C111" s="223" t="s">
        <v>63</v>
      </c>
      <c r="D111" s="296" t="e">
        <f>IF(VLOOKUP(C111,Sources_menus_deroulants!$B$1:$C$100,2,FALSE)=1,Sources_menus_deroulants!$K$2,Sources_menus_deroulants!$K$3)</f>
        <v>#N/A</v>
      </c>
      <c r="E111" s="227"/>
      <c r="F111" s="228"/>
      <c r="G111" s="229">
        <f t="shared" si="8"/>
        <v>0</v>
      </c>
      <c r="H111" s="226" t="e">
        <f>IF(D111=Sources_menus_deroulants!$K$2,INDEX('Déduction écorce'!$A$1:$XN$1000,(VLOOKUP(E111,'Déduction écorce'!$A$5:$B$184,2,FALSE)),(HLOOKUP(C111,'Déduction écorce'!$D$1:$AI$2,2,FALSE))),Sources_menus_deroulants!$K$4)</f>
        <v>#N/A</v>
      </c>
      <c r="I111" s="224" t="e">
        <f t="shared" si="9"/>
        <v>#N/A</v>
      </c>
      <c r="J111" s="230"/>
      <c r="K111" s="231" t="e">
        <f t="shared" si="10"/>
        <v>#N/A</v>
      </c>
      <c r="L111" s="229">
        <f t="shared" si="11"/>
        <v>0</v>
      </c>
      <c r="M111" s="228"/>
      <c r="N111" s="303"/>
      <c r="O111" s="300"/>
      <c r="P111" s="232"/>
      <c r="Q111" s="225"/>
      <c r="R111" s="303"/>
    </row>
    <row r="112" spans="1:18" x14ac:dyDescent="0.2">
      <c r="B112" s="253"/>
      <c r="C112" s="223" t="s">
        <v>63</v>
      </c>
      <c r="D112" s="296" t="e">
        <f>IF(VLOOKUP(C112,Sources_menus_deroulants!$B$1:$C$100,2,FALSE)=1,Sources_menus_deroulants!$K$2,Sources_menus_deroulants!$K$3)</f>
        <v>#N/A</v>
      </c>
      <c r="E112" s="227"/>
      <c r="F112" s="228"/>
      <c r="G112" s="229">
        <f t="shared" si="8"/>
        <v>0</v>
      </c>
      <c r="H112" s="226" t="e">
        <f>IF(D112=Sources_menus_deroulants!$K$2,INDEX('Déduction écorce'!$A$1:$XN$1000,(VLOOKUP(E112,'Déduction écorce'!$A$5:$B$184,2,FALSE)),(HLOOKUP(C112,'Déduction écorce'!$D$1:$AI$2,2,FALSE))),Sources_menus_deroulants!$K$4)</f>
        <v>#N/A</v>
      </c>
      <c r="I112" s="224" t="e">
        <f t="shared" si="9"/>
        <v>#N/A</v>
      </c>
      <c r="J112" s="230"/>
      <c r="K112" s="231" t="e">
        <f t="shared" si="10"/>
        <v>#N/A</v>
      </c>
      <c r="L112" s="229">
        <f t="shared" si="11"/>
        <v>0</v>
      </c>
      <c r="M112" s="228"/>
      <c r="N112" s="303"/>
      <c r="O112" s="300"/>
      <c r="P112" s="232"/>
      <c r="Q112" s="225"/>
      <c r="R112" s="303"/>
    </row>
    <row r="113" spans="2:18" x14ac:dyDescent="0.2">
      <c r="B113" s="254"/>
      <c r="C113" s="255" t="s">
        <v>63</v>
      </c>
      <c r="D113" s="297" t="e">
        <f>IF(VLOOKUP(C113,Sources_menus_deroulants!$B$1:$C$100,2,FALSE)=1,Sources_menus_deroulants!$K$2,Sources_menus_deroulants!$K$3)</f>
        <v>#N/A</v>
      </c>
      <c r="E113" s="256"/>
      <c r="F113" s="257"/>
      <c r="G113" s="258">
        <f t="shared" si="8"/>
        <v>0</v>
      </c>
      <c r="H113" s="259" t="e">
        <f>IF(D113=Sources_menus_deroulants!$K$2,INDEX('Déduction écorce'!$A$1:$XN$1000,(VLOOKUP(E113,'Déduction écorce'!$A$5:$B$184,2,FALSE)),(HLOOKUP(C113,'Déduction écorce'!$D$1:$AI$2,2,FALSE))),Sources_menus_deroulants!$K$4)</f>
        <v>#N/A</v>
      </c>
      <c r="I113" s="260" t="e">
        <f t="shared" si="9"/>
        <v>#N/A</v>
      </c>
      <c r="J113" s="261"/>
      <c r="K113" s="262" t="e">
        <f t="shared" si="10"/>
        <v>#N/A</v>
      </c>
      <c r="L113" s="258">
        <f t="shared" si="11"/>
        <v>0</v>
      </c>
      <c r="M113" s="257"/>
      <c r="N113" s="304"/>
      <c r="O113" s="301"/>
      <c r="P113" s="264"/>
      <c r="Q113" s="263"/>
      <c r="R113" s="304"/>
    </row>
    <row r="114" spans="2:18" x14ac:dyDescent="0.2"/>
    <row r="115" spans="2:18" x14ac:dyDescent="0.2"/>
    <row r="116" spans="2:18" x14ac:dyDescent="0.2"/>
    <row r="117" spans="2:18" x14ac:dyDescent="0.2"/>
    <row r="118" spans="2:18" x14ac:dyDescent="0.2"/>
    <row r="119" spans="2:18" x14ac:dyDescent="0.2"/>
    <row r="120" spans="2:18" x14ac:dyDescent="0.2"/>
    <row r="121" spans="2:18" x14ac:dyDescent="0.2"/>
    <row r="122" spans="2:18" x14ac:dyDescent="0.2"/>
    <row r="123" spans="2:18" x14ac:dyDescent="0.2"/>
    <row r="124" spans="2:18" x14ac:dyDescent="0.2"/>
    <row r="125" spans="2:18" x14ac:dyDescent="0.2"/>
    <row r="126" spans="2:18" x14ac:dyDescent="0.2"/>
    <row r="127" spans="2:18" x14ac:dyDescent="0.2"/>
    <row r="128" spans="2:1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sheetData>
  <sheetProtection algorithmName="SHA-512" hashValue="/zaYYFg/SsTr7FpxYPptNc7ZN1ClNq0C4idOewmzycAieV1K59rMi4LFJyisdouZPCMiGq6vxgWOOrDhmVVg1w==" saltValue="NKjCbrK3IHmv+DaqWAI5pg==" spinCount="100000" sheet="1" objects="1" scenarios="1"/>
  <mergeCells count="21">
    <mergeCell ref="P3:V3"/>
    <mergeCell ref="P4:V4"/>
    <mergeCell ref="D5:N5"/>
    <mergeCell ref="D6:N6"/>
    <mergeCell ref="C26:G26"/>
    <mergeCell ref="B4:C4"/>
    <mergeCell ref="B8:L8"/>
    <mergeCell ref="L26:P26"/>
    <mergeCell ref="L25:P25"/>
    <mergeCell ref="L24:P24"/>
    <mergeCell ref="L23:P23"/>
    <mergeCell ref="C23:G23"/>
    <mergeCell ref="C24:G24"/>
    <mergeCell ref="C25:G25"/>
    <mergeCell ref="B20:L20"/>
    <mergeCell ref="B35:L35"/>
    <mergeCell ref="C28:G28"/>
    <mergeCell ref="C29:G29"/>
    <mergeCell ref="L27:P27"/>
    <mergeCell ref="C27:G27"/>
    <mergeCell ref="C30:G30"/>
  </mergeCells>
  <conditionalFormatting sqref="D39:D113">
    <cfRule type="containsText" dxfId="0" priority="3" operator="containsText" text="sous">
      <formula>NOT(ISERROR(SEARCH("sous",D39)))</formula>
    </cfRule>
  </conditionalFormatting>
  <hyperlinks>
    <hyperlink ref="P4" r:id="rId1" display="stephane.brawand@foretneuchatel.ch" xr:uid="{95536965-7C46-4421-9918-FAD88A9058C5}"/>
  </hyperlinks>
  <printOptions horizontalCentered="1" verticalCentered="1"/>
  <pageMargins left="3.937007874015748E-2" right="3.937007874015748E-2" top="0.55118110236220474" bottom="0.55118110236220474" header="0.31496062992125984" footer="0.31496062992125984"/>
  <pageSetup paperSize="9" scale="51" orientation="portrait" r:id="rId2"/>
  <headerFooter>
    <oddFooter>&amp;C&amp;8&amp;D&amp;R&amp;8&amp;P de &amp;N</oddFooter>
  </headerFooter>
  <drawing r:id="rId3"/>
  <legacyDrawing r:id="rId4"/>
  <extLst>
    <ext xmlns:x14="http://schemas.microsoft.com/office/spreadsheetml/2009/9/main" uri="{78C0D931-6437-407d-A8EE-F0AAD7539E65}">
      <x14:conditionalFormattings>
        <x14:conditionalFormatting xmlns:xm="http://schemas.microsoft.com/office/excel/2006/main">
          <x14:cfRule type="containsText" priority="1" operator="containsText" id="{757F7303-6427-4178-B178-58D78E6AABEE}">
            <xm:f>NOT(ISERROR(SEARCH(Sources_menus_deroulants!$K$3,D39)))</xm:f>
            <xm:f>Sources_menus_deroulants!$K$3</xm:f>
            <x14:dxf>
              <font>
                <color auto="1"/>
              </font>
              <fill>
                <patternFill>
                  <bgColor rgb="FFFFC000"/>
                </patternFill>
              </fill>
            </x14:dxf>
          </x14:cfRule>
          <x14:cfRule type="containsText" priority="2" operator="containsText" id="{7AA911C0-B675-448B-957B-4B3DEC3971CE}">
            <xm:f>NOT(ISERROR(SEARCH(Sources_menus_deroulants!$K$3,D39)))</xm:f>
            <xm:f>Sources_menus_deroulants!$K$3</xm:f>
            <x14:dxf>
              <fill>
                <patternFill>
                  <bgColor rgb="FFFFC000"/>
                </patternFill>
              </fill>
            </x14:dxf>
          </x14:cfRule>
          <xm:sqref>D39:D113</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Sources_menus_deroulants!$E$2:$E$4</xm:f>
          </x14:formula1>
          <xm:sqref>P39:P113</xm:sqref>
        </x14:dataValidation>
        <x14:dataValidation type="list" allowBlank="1" showInputMessage="1" showErrorMessage="1" xr:uid="{00000000-0002-0000-0000-000001000000}">
          <x14:formula1>
            <xm:f>Sources_menus_deroulants!$F$2:$F$4</xm:f>
          </x14:formula1>
          <xm:sqref>Q39:Q113</xm:sqref>
        </x14:dataValidation>
        <x14:dataValidation type="list" allowBlank="1" showInputMessage="1" showErrorMessage="1" xr:uid="{00000000-0002-0000-0000-000002000000}">
          <x14:formula1>
            <xm:f>Sources_menus_deroulants!$B$3:$B$47</xm:f>
          </x14:formula1>
          <xm:sqref>C39:C113</xm:sqref>
        </x14:dataValidation>
        <x14:dataValidation type="list" allowBlank="1" showInputMessage="1" showErrorMessage="1" xr:uid="{E45CC1A2-2962-4F14-AC39-DABF58B43DB6}">
          <x14:formula1>
            <xm:f>Sources_menus_deroulants!$L$2:$L$3</xm:f>
          </x14:formula1>
          <xm:sqref>M39:M113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I184"/>
  <sheetViews>
    <sheetView zoomScale="70" zoomScaleNormal="70" workbookViewId="0">
      <selection activeCell="M31" sqref="M31"/>
    </sheetView>
  </sheetViews>
  <sheetFormatPr baseColWidth="10" defaultRowHeight="15" x14ac:dyDescent="0.25"/>
  <cols>
    <col min="1" max="1" width="10.28515625" customWidth="1"/>
    <col min="2" max="2" width="6.7109375" style="33" customWidth="1"/>
    <col min="3" max="3" width="11.7109375" customWidth="1"/>
    <col min="4" max="5" width="8.140625" style="15" customWidth="1"/>
    <col min="6" max="11" width="8.140625" customWidth="1"/>
    <col min="12" max="20" width="8.140625" style="15" customWidth="1"/>
    <col min="21" max="27" width="8.140625" style="28" customWidth="1"/>
    <col min="28" max="28" width="8.140625" style="15" customWidth="1"/>
    <col min="29" max="29" width="8.140625" customWidth="1"/>
    <col min="30" max="30" width="8.140625" style="15" customWidth="1"/>
    <col min="31" max="33" width="8.140625" customWidth="1"/>
    <col min="34" max="35" width="8.140625" style="15" customWidth="1"/>
  </cols>
  <sheetData>
    <row r="1" spans="1:35" s="25" customFormat="1" ht="59.45" customHeight="1" x14ac:dyDescent="0.2">
      <c r="A1" s="337" t="s">
        <v>84</v>
      </c>
      <c r="B1" s="337"/>
      <c r="C1" s="337"/>
      <c r="D1" s="26" t="s">
        <v>43</v>
      </c>
      <c r="E1" s="26" t="s">
        <v>33</v>
      </c>
      <c r="F1" s="25" t="s">
        <v>35</v>
      </c>
      <c r="G1" s="25" t="s">
        <v>37</v>
      </c>
      <c r="H1" s="25" t="s">
        <v>36</v>
      </c>
      <c r="I1" s="25" t="s">
        <v>69</v>
      </c>
      <c r="J1" s="25" t="s">
        <v>53</v>
      </c>
      <c r="K1" s="25" t="s">
        <v>83</v>
      </c>
      <c r="L1" s="26" t="s">
        <v>41</v>
      </c>
      <c r="M1" s="26" t="s">
        <v>39</v>
      </c>
      <c r="N1" s="26" t="s">
        <v>40</v>
      </c>
      <c r="O1" s="26" t="s">
        <v>34</v>
      </c>
      <c r="P1" s="26" t="s">
        <v>44</v>
      </c>
      <c r="Q1" s="26" t="s">
        <v>30</v>
      </c>
      <c r="R1" s="26" t="s">
        <v>45</v>
      </c>
      <c r="S1" s="26" t="s">
        <v>68</v>
      </c>
      <c r="T1" s="26" t="s">
        <v>54</v>
      </c>
      <c r="U1" s="29" t="s">
        <v>42</v>
      </c>
      <c r="V1" s="29" t="s">
        <v>51</v>
      </c>
      <c r="W1" s="29" t="s">
        <v>49</v>
      </c>
      <c r="X1" s="29" t="s">
        <v>31</v>
      </c>
      <c r="Y1" s="29" t="s">
        <v>55</v>
      </c>
      <c r="Z1" s="29" t="s">
        <v>46</v>
      </c>
      <c r="AA1" s="29" t="s">
        <v>47</v>
      </c>
      <c r="AB1" s="26" t="s">
        <v>6</v>
      </c>
      <c r="AC1" s="25" t="s">
        <v>7</v>
      </c>
      <c r="AD1" s="26" t="s">
        <v>8</v>
      </c>
      <c r="AE1" s="25" t="s">
        <v>61</v>
      </c>
      <c r="AF1" s="25" t="s">
        <v>60</v>
      </c>
      <c r="AG1" s="25" t="s">
        <v>57</v>
      </c>
      <c r="AH1" s="26" t="s">
        <v>62</v>
      </c>
      <c r="AI1" s="26" t="s">
        <v>58</v>
      </c>
    </row>
    <row r="2" spans="1:35" x14ac:dyDescent="0.25">
      <c r="D2" s="15">
        <f>COLUMN(D1)</f>
        <v>4</v>
      </c>
      <c r="E2" s="15">
        <f>COLUMN(E1)</f>
        <v>5</v>
      </c>
      <c r="F2">
        <f>COLUMN(F1)</f>
        <v>6</v>
      </c>
      <c r="G2">
        <f t="shared" ref="G2:AI2" si="0">COLUMN(G1)</f>
        <v>7</v>
      </c>
      <c r="H2">
        <f t="shared" si="0"/>
        <v>8</v>
      </c>
      <c r="I2">
        <f t="shared" si="0"/>
        <v>9</v>
      </c>
      <c r="J2">
        <f t="shared" si="0"/>
        <v>10</v>
      </c>
      <c r="K2">
        <f t="shared" si="0"/>
        <v>11</v>
      </c>
      <c r="L2">
        <f t="shared" si="0"/>
        <v>12</v>
      </c>
      <c r="M2">
        <f t="shared" si="0"/>
        <v>13</v>
      </c>
      <c r="N2">
        <f t="shared" si="0"/>
        <v>14</v>
      </c>
      <c r="O2">
        <f t="shared" si="0"/>
        <v>15</v>
      </c>
      <c r="P2">
        <f t="shared" si="0"/>
        <v>16</v>
      </c>
      <c r="Q2">
        <f t="shared" si="0"/>
        <v>17</v>
      </c>
      <c r="R2">
        <f t="shared" si="0"/>
        <v>18</v>
      </c>
      <c r="S2">
        <f t="shared" si="0"/>
        <v>19</v>
      </c>
      <c r="T2">
        <f t="shared" si="0"/>
        <v>20</v>
      </c>
      <c r="U2">
        <f t="shared" si="0"/>
        <v>21</v>
      </c>
      <c r="V2">
        <f t="shared" si="0"/>
        <v>22</v>
      </c>
      <c r="W2">
        <f t="shared" si="0"/>
        <v>23</v>
      </c>
      <c r="X2">
        <f t="shared" si="0"/>
        <v>24</v>
      </c>
      <c r="Y2">
        <f t="shared" si="0"/>
        <v>25</v>
      </c>
      <c r="Z2">
        <f t="shared" si="0"/>
        <v>26</v>
      </c>
      <c r="AA2">
        <f t="shared" si="0"/>
        <v>27</v>
      </c>
      <c r="AB2">
        <f t="shared" si="0"/>
        <v>28</v>
      </c>
      <c r="AC2">
        <f t="shared" si="0"/>
        <v>29</v>
      </c>
      <c r="AD2">
        <f t="shared" si="0"/>
        <v>30</v>
      </c>
      <c r="AE2">
        <f t="shared" si="0"/>
        <v>31</v>
      </c>
      <c r="AF2">
        <f t="shared" si="0"/>
        <v>32</v>
      </c>
      <c r="AG2">
        <f t="shared" si="0"/>
        <v>33</v>
      </c>
      <c r="AH2">
        <f t="shared" si="0"/>
        <v>34</v>
      </c>
      <c r="AI2">
        <f t="shared" si="0"/>
        <v>35</v>
      </c>
    </row>
    <row r="3" spans="1:35" s="207" customFormat="1" ht="85.15" customHeight="1" x14ac:dyDescent="0.25">
      <c r="A3" s="204" t="s">
        <v>0</v>
      </c>
      <c r="B3" s="205" t="s">
        <v>67</v>
      </c>
      <c r="C3" s="204" t="s">
        <v>1</v>
      </c>
      <c r="D3" s="350" t="s">
        <v>2</v>
      </c>
      <c r="E3" s="350"/>
      <c r="F3" s="354" t="s">
        <v>3</v>
      </c>
      <c r="G3" s="354"/>
      <c r="H3" s="354"/>
      <c r="I3" s="354"/>
      <c r="J3" s="354"/>
      <c r="K3" s="354"/>
      <c r="L3" s="350" t="s">
        <v>4</v>
      </c>
      <c r="M3" s="350"/>
      <c r="N3" s="350"/>
      <c r="O3" s="350"/>
      <c r="P3" s="350"/>
      <c r="Q3" s="350"/>
      <c r="R3" s="350"/>
      <c r="S3" s="350"/>
      <c r="T3" s="350"/>
      <c r="U3" s="355" t="s">
        <v>5</v>
      </c>
      <c r="V3" s="355"/>
      <c r="W3" s="355"/>
      <c r="X3" s="355"/>
      <c r="Y3" s="355"/>
      <c r="Z3" s="355"/>
      <c r="AA3" s="355"/>
      <c r="AB3" s="206" t="s">
        <v>6</v>
      </c>
      <c r="AC3" s="204" t="s">
        <v>7</v>
      </c>
      <c r="AD3" s="206" t="s">
        <v>8</v>
      </c>
      <c r="AE3" s="354" t="s">
        <v>9</v>
      </c>
      <c r="AF3" s="354"/>
      <c r="AG3" s="354"/>
      <c r="AH3" s="350" t="s">
        <v>10</v>
      </c>
      <c r="AI3" s="350"/>
    </row>
    <row r="4" spans="1:35" ht="15.6" customHeight="1" thickBot="1" x14ac:dyDescent="0.3">
      <c r="A4" s="1" t="s">
        <v>11</v>
      </c>
      <c r="B4" s="34"/>
      <c r="C4" s="1" t="s">
        <v>11</v>
      </c>
      <c r="D4" s="16" t="s">
        <v>12</v>
      </c>
      <c r="E4" s="16"/>
      <c r="F4" s="1" t="s">
        <v>12</v>
      </c>
      <c r="G4" s="1"/>
      <c r="H4" s="1"/>
      <c r="I4" s="1"/>
      <c r="J4" s="1"/>
      <c r="K4" s="1"/>
      <c r="L4" s="16" t="s">
        <v>12</v>
      </c>
      <c r="M4" s="16"/>
      <c r="N4" s="16"/>
      <c r="O4" s="16"/>
      <c r="P4" s="16"/>
      <c r="Q4" s="16"/>
      <c r="R4" s="16"/>
      <c r="S4" s="16"/>
      <c r="T4" s="16"/>
      <c r="U4" s="30" t="s">
        <v>12</v>
      </c>
      <c r="V4" s="30"/>
      <c r="W4" s="30"/>
      <c r="X4" s="30"/>
      <c r="Y4" s="30"/>
      <c r="Z4" s="30"/>
      <c r="AA4" s="30"/>
      <c r="AB4" s="16" t="s">
        <v>12</v>
      </c>
      <c r="AC4" s="1" t="s">
        <v>12</v>
      </c>
      <c r="AD4" s="16" t="s">
        <v>12</v>
      </c>
      <c r="AE4" s="1" t="s">
        <v>12</v>
      </c>
      <c r="AF4" s="1"/>
      <c r="AG4" s="1"/>
      <c r="AH4" s="16" t="s">
        <v>12</v>
      </c>
      <c r="AI4" s="16"/>
    </row>
    <row r="5" spans="1:35" s="4" customFormat="1" ht="15.6" customHeight="1" thickTop="1" x14ac:dyDescent="0.25">
      <c r="A5" s="5">
        <v>1</v>
      </c>
      <c r="B5" s="35">
        <f>ROW(A5)</f>
        <v>5</v>
      </c>
      <c r="C5" s="356" t="s">
        <v>13</v>
      </c>
      <c r="D5" s="123">
        <v>10.6</v>
      </c>
      <c r="E5" s="141">
        <v>10.6</v>
      </c>
      <c r="F5" s="143">
        <v>28.7</v>
      </c>
      <c r="G5" s="144">
        <v>28.7</v>
      </c>
      <c r="H5" s="144">
        <v>28.7</v>
      </c>
      <c r="I5" s="144">
        <v>28.7</v>
      </c>
      <c r="J5" s="144">
        <v>28.7</v>
      </c>
      <c r="K5" s="145">
        <v>28.7</v>
      </c>
      <c r="L5" s="123">
        <v>12.1</v>
      </c>
      <c r="M5" s="124">
        <v>12.1</v>
      </c>
      <c r="N5" s="124">
        <v>12.1</v>
      </c>
      <c r="O5" s="124">
        <v>12.1</v>
      </c>
      <c r="P5" s="124">
        <v>12.1</v>
      </c>
      <c r="Q5" s="124">
        <v>12.1</v>
      </c>
      <c r="R5" s="124">
        <v>12.1</v>
      </c>
      <c r="S5" s="124">
        <v>12.1</v>
      </c>
      <c r="T5" s="125">
        <v>12.1</v>
      </c>
      <c r="U5" s="27">
        <v>9.8000000000000007</v>
      </c>
      <c r="V5" s="31">
        <v>9.8000000000000007</v>
      </c>
      <c r="W5" s="31">
        <v>9.8000000000000007</v>
      </c>
      <c r="X5" s="31">
        <v>9.8000000000000007</v>
      </c>
      <c r="Y5" s="31">
        <v>9.8000000000000007</v>
      </c>
      <c r="Z5" s="31">
        <v>9.8000000000000007</v>
      </c>
      <c r="AA5" s="31">
        <v>9.8000000000000007</v>
      </c>
      <c r="AB5" s="32">
        <v>13</v>
      </c>
      <c r="AC5" s="4">
        <v>14.8</v>
      </c>
      <c r="AD5" s="17">
        <v>25.9</v>
      </c>
      <c r="AE5" s="4">
        <v>12.8</v>
      </c>
      <c r="AF5" s="4">
        <v>12.8</v>
      </c>
      <c r="AG5" s="4">
        <v>12.8</v>
      </c>
      <c r="AH5" s="17">
        <v>12.9</v>
      </c>
      <c r="AI5" s="17">
        <v>12.9</v>
      </c>
    </row>
    <row r="6" spans="1:35" s="4" customFormat="1" ht="15.6" customHeight="1" x14ac:dyDescent="0.25">
      <c r="A6" s="5">
        <v>2</v>
      </c>
      <c r="B6" s="35">
        <f t="shared" ref="B6:B69" si="1">ROW(A6)</f>
        <v>6</v>
      </c>
      <c r="C6" s="357"/>
      <c r="D6" s="126">
        <v>10.6</v>
      </c>
      <c r="E6" s="142">
        <v>10.6</v>
      </c>
      <c r="F6" s="146">
        <v>28.7</v>
      </c>
      <c r="G6" s="27">
        <v>28.7</v>
      </c>
      <c r="H6" s="27">
        <v>28.7</v>
      </c>
      <c r="I6" s="27">
        <v>28.7</v>
      </c>
      <c r="J6" s="27">
        <v>28.7</v>
      </c>
      <c r="K6" s="147">
        <v>28.7</v>
      </c>
      <c r="L6" s="126">
        <v>12.1</v>
      </c>
      <c r="M6" s="32">
        <v>12.1</v>
      </c>
      <c r="N6" s="32">
        <v>12.1</v>
      </c>
      <c r="O6" s="32">
        <v>12.1</v>
      </c>
      <c r="P6" s="32">
        <v>12.1</v>
      </c>
      <c r="Q6" s="32">
        <v>12.1</v>
      </c>
      <c r="R6" s="32">
        <v>12.1</v>
      </c>
      <c r="S6" s="32">
        <v>12.1</v>
      </c>
      <c r="T6" s="127">
        <v>12.1</v>
      </c>
      <c r="U6" s="27">
        <v>9.8000000000000007</v>
      </c>
      <c r="V6" s="31">
        <v>9.8000000000000007</v>
      </c>
      <c r="W6" s="31">
        <v>9.8000000000000007</v>
      </c>
      <c r="X6" s="31">
        <v>9.8000000000000007</v>
      </c>
      <c r="Y6" s="31">
        <v>9.8000000000000007</v>
      </c>
      <c r="Z6" s="31">
        <v>9.8000000000000007</v>
      </c>
      <c r="AA6" s="31">
        <v>9.8000000000000007</v>
      </c>
      <c r="AB6" s="32">
        <v>13</v>
      </c>
      <c r="AC6" s="4">
        <v>14.8</v>
      </c>
      <c r="AD6" s="17">
        <v>25.9</v>
      </c>
      <c r="AE6" s="4">
        <v>12.8</v>
      </c>
      <c r="AF6" s="4">
        <v>12.8</v>
      </c>
      <c r="AG6" s="4">
        <v>12.8</v>
      </c>
      <c r="AH6" s="17">
        <v>12.9</v>
      </c>
      <c r="AI6" s="17">
        <v>12.9</v>
      </c>
    </row>
    <row r="7" spans="1:35" s="4" customFormat="1" ht="15.6" customHeight="1" x14ac:dyDescent="0.25">
      <c r="A7" s="5">
        <v>3</v>
      </c>
      <c r="B7" s="35">
        <f t="shared" si="1"/>
        <v>7</v>
      </c>
      <c r="C7" s="357"/>
      <c r="D7" s="126">
        <v>10.6</v>
      </c>
      <c r="E7" s="142">
        <v>10.6</v>
      </c>
      <c r="F7" s="146">
        <v>28.7</v>
      </c>
      <c r="G7" s="27">
        <v>28.7</v>
      </c>
      <c r="H7" s="27">
        <v>28.7</v>
      </c>
      <c r="I7" s="27">
        <v>28.7</v>
      </c>
      <c r="J7" s="27">
        <v>28.7</v>
      </c>
      <c r="K7" s="147">
        <v>28.7</v>
      </c>
      <c r="L7" s="126">
        <v>12.1</v>
      </c>
      <c r="M7" s="32">
        <v>12.1</v>
      </c>
      <c r="N7" s="32">
        <v>12.1</v>
      </c>
      <c r="O7" s="32">
        <v>12.1</v>
      </c>
      <c r="P7" s="32">
        <v>12.1</v>
      </c>
      <c r="Q7" s="32">
        <v>12.1</v>
      </c>
      <c r="R7" s="32">
        <v>12.1</v>
      </c>
      <c r="S7" s="32">
        <v>12.1</v>
      </c>
      <c r="T7" s="127">
        <v>12.1</v>
      </c>
      <c r="U7" s="27">
        <v>9.8000000000000007</v>
      </c>
      <c r="V7" s="31">
        <v>9.8000000000000007</v>
      </c>
      <c r="W7" s="31">
        <v>9.8000000000000007</v>
      </c>
      <c r="X7" s="31">
        <v>9.8000000000000007</v>
      </c>
      <c r="Y7" s="31">
        <v>9.8000000000000007</v>
      </c>
      <c r="Z7" s="31">
        <v>9.8000000000000007</v>
      </c>
      <c r="AA7" s="31">
        <v>9.8000000000000007</v>
      </c>
      <c r="AB7" s="32">
        <v>13</v>
      </c>
      <c r="AC7" s="4">
        <v>14.8</v>
      </c>
      <c r="AD7" s="17">
        <v>25.9</v>
      </c>
      <c r="AE7" s="4">
        <v>12.8</v>
      </c>
      <c r="AF7" s="4">
        <v>12.8</v>
      </c>
      <c r="AG7" s="4">
        <v>12.8</v>
      </c>
      <c r="AH7" s="17">
        <v>12.9</v>
      </c>
      <c r="AI7" s="17">
        <v>12.9</v>
      </c>
    </row>
    <row r="8" spans="1:35" s="4" customFormat="1" ht="15.6" customHeight="1" x14ac:dyDescent="0.25">
      <c r="A8" s="5">
        <v>4</v>
      </c>
      <c r="B8" s="35">
        <f t="shared" si="1"/>
        <v>8</v>
      </c>
      <c r="C8" s="357"/>
      <c r="D8" s="126">
        <v>10.6</v>
      </c>
      <c r="E8" s="142">
        <v>10.6</v>
      </c>
      <c r="F8" s="146">
        <v>28.7</v>
      </c>
      <c r="G8" s="27">
        <v>28.7</v>
      </c>
      <c r="H8" s="27">
        <v>28.7</v>
      </c>
      <c r="I8" s="27">
        <v>28.7</v>
      </c>
      <c r="J8" s="27">
        <v>28.7</v>
      </c>
      <c r="K8" s="147">
        <v>28.7</v>
      </c>
      <c r="L8" s="126">
        <v>12.1</v>
      </c>
      <c r="M8" s="32">
        <v>12.1</v>
      </c>
      <c r="N8" s="32">
        <v>12.1</v>
      </c>
      <c r="O8" s="32">
        <v>12.1</v>
      </c>
      <c r="P8" s="32">
        <v>12.1</v>
      </c>
      <c r="Q8" s="32">
        <v>12.1</v>
      </c>
      <c r="R8" s="32">
        <v>12.1</v>
      </c>
      <c r="S8" s="32">
        <v>12.1</v>
      </c>
      <c r="T8" s="127">
        <v>12.1</v>
      </c>
      <c r="U8" s="27">
        <v>9.8000000000000007</v>
      </c>
      <c r="V8" s="31">
        <v>9.8000000000000007</v>
      </c>
      <c r="W8" s="31">
        <v>9.8000000000000007</v>
      </c>
      <c r="X8" s="31">
        <v>9.8000000000000007</v>
      </c>
      <c r="Y8" s="31">
        <v>9.8000000000000007</v>
      </c>
      <c r="Z8" s="31">
        <v>9.8000000000000007</v>
      </c>
      <c r="AA8" s="31">
        <v>9.8000000000000007</v>
      </c>
      <c r="AB8" s="32">
        <v>13</v>
      </c>
      <c r="AC8" s="4">
        <v>14.8</v>
      </c>
      <c r="AD8" s="17">
        <v>25.9</v>
      </c>
      <c r="AE8" s="4">
        <v>12.8</v>
      </c>
      <c r="AF8" s="4">
        <v>12.8</v>
      </c>
      <c r="AG8" s="4">
        <v>12.8</v>
      </c>
      <c r="AH8" s="17">
        <v>12.9</v>
      </c>
      <c r="AI8" s="17">
        <v>12.9</v>
      </c>
    </row>
    <row r="9" spans="1:35" s="4" customFormat="1" ht="15.6" customHeight="1" x14ac:dyDescent="0.25">
      <c r="A9" s="5">
        <v>5</v>
      </c>
      <c r="B9" s="35">
        <f t="shared" si="1"/>
        <v>9</v>
      </c>
      <c r="C9" s="357"/>
      <c r="D9" s="126">
        <v>10.6</v>
      </c>
      <c r="E9" s="142">
        <v>10.6</v>
      </c>
      <c r="F9" s="146">
        <v>28.7</v>
      </c>
      <c r="G9" s="27">
        <v>28.7</v>
      </c>
      <c r="H9" s="27">
        <v>28.7</v>
      </c>
      <c r="I9" s="27">
        <v>28.7</v>
      </c>
      <c r="J9" s="27">
        <v>28.7</v>
      </c>
      <c r="K9" s="147">
        <v>28.7</v>
      </c>
      <c r="L9" s="126">
        <v>12.1</v>
      </c>
      <c r="M9" s="32">
        <v>12.1</v>
      </c>
      <c r="N9" s="32">
        <v>12.1</v>
      </c>
      <c r="O9" s="32">
        <v>12.1</v>
      </c>
      <c r="P9" s="32">
        <v>12.1</v>
      </c>
      <c r="Q9" s="32">
        <v>12.1</v>
      </c>
      <c r="R9" s="32">
        <v>12.1</v>
      </c>
      <c r="S9" s="32">
        <v>12.1</v>
      </c>
      <c r="T9" s="127">
        <v>12.1</v>
      </c>
      <c r="U9" s="27">
        <v>9.8000000000000007</v>
      </c>
      <c r="V9" s="31">
        <v>9.8000000000000007</v>
      </c>
      <c r="W9" s="31">
        <v>9.8000000000000007</v>
      </c>
      <c r="X9" s="31">
        <v>9.8000000000000007</v>
      </c>
      <c r="Y9" s="31">
        <v>9.8000000000000007</v>
      </c>
      <c r="Z9" s="31">
        <v>9.8000000000000007</v>
      </c>
      <c r="AA9" s="31">
        <v>9.8000000000000007</v>
      </c>
      <c r="AB9" s="32">
        <v>13</v>
      </c>
      <c r="AC9" s="4">
        <v>14.8</v>
      </c>
      <c r="AD9" s="17">
        <v>25.9</v>
      </c>
      <c r="AE9" s="4">
        <v>12.8</v>
      </c>
      <c r="AF9" s="4">
        <v>12.8</v>
      </c>
      <c r="AG9" s="4">
        <v>12.8</v>
      </c>
      <c r="AH9" s="17">
        <v>12.9</v>
      </c>
      <c r="AI9" s="17">
        <v>12.9</v>
      </c>
    </row>
    <row r="10" spans="1:35" s="4" customFormat="1" ht="15.6" customHeight="1" x14ac:dyDescent="0.25">
      <c r="A10" s="5">
        <v>6</v>
      </c>
      <c r="B10" s="35">
        <f t="shared" si="1"/>
        <v>10</v>
      </c>
      <c r="C10" s="357"/>
      <c r="D10" s="126">
        <v>10.6</v>
      </c>
      <c r="E10" s="142">
        <v>10.6</v>
      </c>
      <c r="F10" s="146">
        <v>28.7</v>
      </c>
      <c r="G10" s="27">
        <v>28.7</v>
      </c>
      <c r="H10" s="27">
        <v>28.7</v>
      </c>
      <c r="I10" s="27">
        <v>28.7</v>
      </c>
      <c r="J10" s="27">
        <v>28.7</v>
      </c>
      <c r="K10" s="147">
        <v>28.7</v>
      </c>
      <c r="L10" s="126">
        <v>12.1</v>
      </c>
      <c r="M10" s="32">
        <v>12.1</v>
      </c>
      <c r="N10" s="32">
        <v>12.1</v>
      </c>
      <c r="O10" s="32">
        <v>12.1</v>
      </c>
      <c r="P10" s="32">
        <v>12.1</v>
      </c>
      <c r="Q10" s="32">
        <v>12.1</v>
      </c>
      <c r="R10" s="32">
        <v>12.1</v>
      </c>
      <c r="S10" s="32">
        <v>12.1</v>
      </c>
      <c r="T10" s="127">
        <v>12.1</v>
      </c>
      <c r="U10" s="27">
        <v>9.8000000000000007</v>
      </c>
      <c r="V10" s="31">
        <v>9.8000000000000007</v>
      </c>
      <c r="W10" s="31">
        <v>9.8000000000000007</v>
      </c>
      <c r="X10" s="31">
        <v>9.8000000000000007</v>
      </c>
      <c r="Y10" s="31">
        <v>9.8000000000000007</v>
      </c>
      <c r="Z10" s="31">
        <v>9.8000000000000007</v>
      </c>
      <c r="AA10" s="31">
        <v>9.8000000000000007</v>
      </c>
      <c r="AB10" s="32">
        <v>13</v>
      </c>
      <c r="AC10" s="4">
        <v>14.8</v>
      </c>
      <c r="AD10" s="17">
        <v>25.9</v>
      </c>
      <c r="AE10" s="4">
        <v>12.8</v>
      </c>
      <c r="AF10" s="4">
        <v>12.8</v>
      </c>
      <c r="AG10" s="4">
        <v>12.8</v>
      </c>
      <c r="AH10" s="17">
        <v>12.9</v>
      </c>
      <c r="AI10" s="17">
        <v>12.9</v>
      </c>
    </row>
    <row r="11" spans="1:35" s="4" customFormat="1" ht="15.6" customHeight="1" x14ac:dyDescent="0.25">
      <c r="A11" s="5">
        <v>7</v>
      </c>
      <c r="B11" s="35">
        <f t="shared" si="1"/>
        <v>11</v>
      </c>
      <c r="C11" s="357"/>
      <c r="D11" s="126">
        <v>10.6</v>
      </c>
      <c r="E11" s="142">
        <v>10.6</v>
      </c>
      <c r="F11" s="146">
        <v>28.7</v>
      </c>
      <c r="G11" s="27">
        <v>28.7</v>
      </c>
      <c r="H11" s="27">
        <v>28.7</v>
      </c>
      <c r="I11" s="27">
        <v>28.7</v>
      </c>
      <c r="J11" s="27">
        <v>28.7</v>
      </c>
      <c r="K11" s="147">
        <v>28.7</v>
      </c>
      <c r="L11" s="126">
        <v>12.1</v>
      </c>
      <c r="M11" s="32">
        <v>12.1</v>
      </c>
      <c r="N11" s="32">
        <v>12.1</v>
      </c>
      <c r="O11" s="32">
        <v>12.1</v>
      </c>
      <c r="P11" s="32">
        <v>12.1</v>
      </c>
      <c r="Q11" s="32">
        <v>12.1</v>
      </c>
      <c r="R11" s="32">
        <v>12.1</v>
      </c>
      <c r="S11" s="32">
        <v>12.1</v>
      </c>
      <c r="T11" s="127">
        <v>12.1</v>
      </c>
      <c r="U11" s="27">
        <v>9.8000000000000007</v>
      </c>
      <c r="V11" s="31">
        <v>9.8000000000000007</v>
      </c>
      <c r="W11" s="31">
        <v>9.8000000000000007</v>
      </c>
      <c r="X11" s="31">
        <v>9.8000000000000007</v>
      </c>
      <c r="Y11" s="31">
        <v>9.8000000000000007</v>
      </c>
      <c r="Z11" s="31">
        <v>9.8000000000000007</v>
      </c>
      <c r="AA11" s="31">
        <v>9.8000000000000007</v>
      </c>
      <c r="AB11" s="32">
        <v>13</v>
      </c>
      <c r="AC11" s="4">
        <v>14.8</v>
      </c>
      <c r="AD11" s="17">
        <v>25.9</v>
      </c>
      <c r="AE11" s="4">
        <v>12.8</v>
      </c>
      <c r="AF11" s="4">
        <v>12.8</v>
      </c>
      <c r="AG11" s="4">
        <v>12.8</v>
      </c>
      <c r="AH11" s="17">
        <v>12.9</v>
      </c>
      <c r="AI11" s="17">
        <v>12.9</v>
      </c>
    </row>
    <row r="12" spans="1:35" s="4" customFormat="1" ht="15.6" customHeight="1" x14ac:dyDescent="0.25">
      <c r="A12" s="5">
        <v>8</v>
      </c>
      <c r="B12" s="35">
        <f t="shared" si="1"/>
        <v>12</v>
      </c>
      <c r="C12" s="357"/>
      <c r="D12" s="126">
        <v>10.6</v>
      </c>
      <c r="E12" s="142">
        <v>10.6</v>
      </c>
      <c r="F12" s="146">
        <v>28.7</v>
      </c>
      <c r="G12" s="27">
        <v>28.7</v>
      </c>
      <c r="H12" s="27">
        <v>28.7</v>
      </c>
      <c r="I12" s="27">
        <v>28.7</v>
      </c>
      <c r="J12" s="27">
        <v>28.7</v>
      </c>
      <c r="K12" s="147">
        <v>28.7</v>
      </c>
      <c r="L12" s="126">
        <v>12.1</v>
      </c>
      <c r="M12" s="32">
        <v>12.1</v>
      </c>
      <c r="N12" s="32">
        <v>12.1</v>
      </c>
      <c r="O12" s="32">
        <v>12.1</v>
      </c>
      <c r="P12" s="32">
        <v>12.1</v>
      </c>
      <c r="Q12" s="32">
        <v>12.1</v>
      </c>
      <c r="R12" s="32">
        <v>12.1</v>
      </c>
      <c r="S12" s="32">
        <v>12.1</v>
      </c>
      <c r="T12" s="127">
        <v>12.1</v>
      </c>
      <c r="U12" s="27">
        <v>9.8000000000000007</v>
      </c>
      <c r="V12" s="31">
        <v>9.8000000000000007</v>
      </c>
      <c r="W12" s="31">
        <v>9.8000000000000007</v>
      </c>
      <c r="X12" s="31">
        <v>9.8000000000000007</v>
      </c>
      <c r="Y12" s="31">
        <v>9.8000000000000007</v>
      </c>
      <c r="Z12" s="31">
        <v>9.8000000000000007</v>
      </c>
      <c r="AA12" s="31">
        <v>9.8000000000000007</v>
      </c>
      <c r="AB12" s="32">
        <v>13</v>
      </c>
      <c r="AC12" s="4">
        <v>14.8</v>
      </c>
      <c r="AD12" s="17">
        <v>25.9</v>
      </c>
      <c r="AE12" s="4">
        <v>12.8</v>
      </c>
      <c r="AF12" s="4">
        <v>12.8</v>
      </c>
      <c r="AG12" s="4">
        <v>12.8</v>
      </c>
      <c r="AH12" s="17">
        <v>12.9</v>
      </c>
      <c r="AI12" s="17">
        <v>12.9</v>
      </c>
    </row>
    <row r="13" spans="1:35" s="4" customFormat="1" ht="15.6" customHeight="1" x14ac:dyDescent="0.25">
      <c r="A13" s="5">
        <v>9</v>
      </c>
      <c r="B13" s="35">
        <f t="shared" si="1"/>
        <v>13</v>
      </c>
      <c r="C13" s="357"/>
      <c r="D13" s="126">
        <v>10.6</v>
      </c>
      <c r="E13" s="142">
        <v>10.6</v>
      </c>
      <c r="F13" s="146">
        <v>28.7</v>
      </c>
      <c r="G13" s="27">
        <v>28.7</v>
      </c>
      <c r="H13" s="27">
        <v>28.7</v>
      </c>
      <c r="I13" s="27">
        <v>28.7</v>
      </c>
      <c r="J13" s="27">
        <v>28.7</v>
      </c>
      <c r="K13" s="147">
        <v>28.7</v>
      </c>
      <c r="L13" s="126">
        <v>12.1</v>
      </c>
      <c r="M13" s="32">
        <v>12.1</v>
      </c>
      <c r="N13" s="32">
        <v>12.1</v>
      </c>
      <c r="O13" s="32">
        <v>12.1</v>
      </c>
      <c r="P13" s="32">
        <v>12.1</v>
      </c>
      <c r="Q13" s="32">
        <v>12.1</v>
      </c>
      <c r="R13" s="32">
        <v>12.1</v>
      </c>
      <c r="S13" s="32">
        <v>12.1</v>
      </c>
      <c r="T13" s="127">
        <v>12.1</v>
      </c>
      <c r="U13" s="27">
        <v>9.8000000000000007</v>
      </c>
      <c r="V13" s="31">
        <v>9.8000000000000007</v>
      </c>
      <c r="W13" s="31">
        <v>9.8000000000000007</v>
      </c>
      <c r="X13" s="31">
        <v>9.8000000000000007</v>
      </c>
      <c r="Y13" s="31">
        <v>9.8000000000000007</v>
      </c>
      <c r="Z13" s="31">
        <v>9.8000000000000007</v>
      </c>
      <c r="AA13" s="31">
        <v>9.8000000000000007</v>
      </c>
      <c r="AB13" s="32">
        <v>13</v>
      </c>
      <c r="AC13" s="4">
        <v>14.8</v>
      </c>
      <c r="AD13" s="17">
        <v>25.9</v>
      </c>
      <c r="AE13" s="4">
        <v>12.8</v>
      </c>
      <c r="AF13" s="4">
        <v>12.8</v>
      </c>
      <c r="AG13" s="4">
        <v>12.8</v>
      </c>
      <c r="AH13" s="17">
        <v>12.9</v>
      </c>
      <c r="AI13" s="17">
        <v>12.9</v>
      </c>
    </row>
    <row r="14" spans="1:35" s="4" customFormat="1" x14ac:dyDescent="0.25">
      <c r="A14" s="4">
        <v>10</v>
      </c>
      <c r="B14" s="35">
        <f t="shared" si="1"/>
        <v>14</v>
      </c>
      <c r="C14" s="357"/>
      <c r="D14" s="126">
        <v>10.6</v>
      </c>
      <c r="E14" s="142">
        <v>10.6</v>
      </c>
      <c r="F14" s="146">
        <v>28.7</v>
      </c>
      <c r="G14" s="27">
        <v>28.7</v>
      </c>
      <c r="H14" s="27">
        <v>28.7</v>
      </c>
      <c r="I14" s="27">
        <v>28.7</v>
      </c>
      <c r="J14" s="27">
        <v>28.7</v>
      </c>
      <c r="K14" s="147">
        <v>28.7</v>
      </c>
      <c r="L14" s="126">
        <v>12.1</v>
      </c>
      <c r="M14" s="32">
        <v>12.1</v>
      </c>
      <c r="N14" s="32">
        <v>12.1</v>
      </c>
      <c r="O14" s="32">
        <v>12.1</v>
      </c>
      <c r="P14" s="32">
        <v>12.1</v>
      </c>
      <c r="Q14" s="32">
        <v>12.1</v>
      </c>
      <c r="R14" s="32">
        <v>12.1</v>
      </c>
      <c r="S14" s="32">
        <v>12.1</v>
      </c>
      <c r="T14" s="127">
        <v>12.1</v>
      </c>
      <c r="U14" s="27">
        <v>9.8000000000000007</v>
      </c>
      <c r="V14" s="31">
        <v>9.8000000000000007</v>
      </c>
      <c r="W14" s="31">
        <v>9.8000000000000007</v>
      </c>
      <c r="X14" s="31">
        <v>9.8000000000000007</v>
      </c>
      <c r="Y14" s="31">
        <v>9.8000000000000007</v>
      </c>
      <c r="Z14" s="31">
        <v>9.8000000000000007</v>
      </c>
      <c r="AA14" s="31">
        <v>9.8000000000000007</v>
      </c>
      <c r="AB14" s="32">
        <v>13</v>
      </c>
      <c r="AC14" s="4">
        <v>14.8</v>
      </c>
      <c r="AD14" s="17">
        <v>25.9</v>
      </c>
      <c r="AE14" s="4">
        <v>12.8</v>
      </c>
      <c r="AF14" s="4">
        <v>12.8</v>
      </c>
      <c r="AG14" s="4">
        <v>12.8</v>
      </c>
      <c r="AH14" s="17">
        <v>12.9</v>
      </c>
      <c r="AI14" s="17">
        <v>12.9</v>
      </c>
    </row>
    <row r="15" spans="1:35" s="4" customFormat="1" x14ac:dyDescent="0.25">
      <c r="A15" s="5">
        <v>11</v>
      </c>
      <c r="B15" s="35">
        <f t="shared" si="1"/>
        <v>15</v>
      </c>
      <c r="C15" s="357"/>
      <c r="D15" s="126">
        <v>10.6</v>
      </c>
      <c r="E15" s="142">
        <v>10.6</v>
      </c>
      <c r="F15" s="146">
        <v>28.7</v>
      </c>
      <c r="G15" s="27">
        <v>28.7</v>
      </c>
      <c r="H15" s="27">
        <v>28.7</v>
      </c>
      <c r="I15" s="27">
        <v>28.7</v>
      </c>
      <c r="J15" s="27">
        <v>28.7</v>
      </c>
      <c r="K15" s="147">
        <v>28.7</v>
      </c>
      <c r="L15" s="126">
        <v>12.1</v>
      </c>
      <c r="M15" s="32">
        <v>12.1</v>
      </c>
      <c r="N15" s="32">
        <v>12.1</v>
      </c>
      <c r="O15" s="32">
        <v>12.1</v>
      </c>
      <c r="P15" s="32">
        <v>12.1</v>
      </c>
      <c r="Q15" s="32">
        <v>12.1</v>
      </c>
      <c r="R15" s="32">
        <v>12.1</v>
      </c>
      <c r="S15" s="32">
        <v>12.1</v>
      </c>
      <c r="T15" s="127">
        <v>12.1</v>
      </c>
      <c r="U15" s="27">
        <v>9.8000000000000007</v>
      </c>
      <c r="V15" s="31">
        <v>9.8000000000000007</v>
      </c>
      <c r="W15" s="31">
        <v>9.8000000000000007</v>
      </c>
      <c r="X15" s="31">
        <v>9.8000000000000007</v>
      </c>
      <c r="Y15" s="31">
        <v>9.8000000000000007</v>
      </c>
      <c r="Z15" s="31">
        <v>9.8000000000000007</v>
      </c>
      <c r="AA15" s="31">
        <v>9.8000000000000007</v>
      </c>
      <c r="AB15" s="32">
        <v>13</v>
      </c>
      <c r="AC15" s="4">
        <v>14.8</v>
      </c>
      <c r="AD15" s="17">
        <v>25.9</v>
      </c>
      <c r="AE15" s="4">
        <v>12.8</v>
      </c>
      <c r="AF15" s="4">
        <v>12.8</v>
      </c>
      <c r="AG15" s="4">
        <v>12.8</v>
      </c>
      <c r="AH15" s="17">
        <v>12.9</v>
      </c>
      <c r="AI15" s="17">
        <v>12.9</v>
      </c>
    </row>
    <row r="16" spans="1:35" s="4" customFormat="1" ht="15.75" thickBot="1" x14ac:dyDescent="0.3">
      <c r="A16" s="5">
        <v>12</v>
      </c>
      <c r="B16" s="35">
        <f t="shared" si="1"/>
        <v>16</v>
      </c>
      <c r="C16" s="358"/>
      <c r="D16" s="151">
        <v>10.6</v>
      </c>
      <c r="E16" s="152">
        <v>10.6</v>
      </c>
      <c r="F16" s="148">
        <v>28.7</v>
      </c>
      <c r="G16" s="149">
        <v>28.7</v>
      </c>
      <c r="H16" s="149">
        <v>28.7</v>
      </c>
      <c r="I16" s="149">
        <v>28.7</v>
      </c>
      <c r="J16" s="149">
        <v>28.7</v>
      </c>
      <c r="K16" s="150">
        <v>28.7</v>
      </c>
      <c r="L16" s="128">
        <v>12.1</v>
      </c>
      <c r="M16" s="129">
        <v>12.1</v>
      </c>
      <c r="N16" s="129">
        <v>12.1</v>
      </c>
      <c r="O16" s="129">
        <v>12.1</v>
      </c>
      <c r="P16" s="129">
        <v>12.1</v>
      </c>
      <c r="Q16" s="129">
        <v>12.1</v>
      </c>
      <c r="R16" s="129">
        <v>12.1</v>
      </c>
      <c r="S16" s="129">
        <v>12.1</v>
      </c>
      <c r="T16" s="130">
        <v>12.1</v>
      </c>
      <c r="U16" s="27">
        <v>9.8000000000000007</v>
      </c>
      <c r="V16" s="31">
        <v>9.8000000000000007</v>
      </c>
      <c r="W16" s="31">
        <v>9.8000000000000007</v>
      </c>
      <c r="X16" s="31">
        <v>9.8000000000000007</v>
      </c>
      <c r="Y16" s="31">
        <v>9.8000000000000007</v>
      </c>
      <c r="Z16" s="31">
        <v>9.8000000000000007</v>
      </c>
      <c r="AA16" s="31">
        <v>9.8000000000000007</v>
      </c>
      <c r="AB16" s="32">
        <v>13</v>
      </c>
      <c r="AC16" s="4">
        <v>14.8</v>
      </c>
      <c r="AD16" s="17">
        <v>25.9</v>
      </c>
      <c r="AE16" s="4">
        <v>12.8</v>
      </c>
      <c r="AF16" s="4">
        <v>12.8</v>
      </c>
      <c r="AG16" s="4">
        <v>12.8</v>
      </c>
      <c r="AH16" s="17">
        <v>12.9</v>
      </c>
      <c r="AI16" s="17">
        <v>12.9</v>
      </c>
    </row>
    <row r="17" spans="1:35" s="6" customFormat="1" ht="15.75" thickTop="1" x14ac:dyDescent="0.25">
      <c r="A17" s="7">
        <v>13</v>
      </c>
      <c r="B17" s="35">
        <f t="shared" si="1"/>
        <v>17</v>
      </c>
      <c r="C17" s="338" t="s">
        <v>14</v>
      </c>
      <c r="D17" s="131">
        <v>9</v>
      </c>
      <c r="E17" s="153">
        <v>9</v>
      </c>
      <c r="F17" s="132">
        <v>23</v>
      </c>
      <c r="G17" s="133">
        <v>23</v>
      </c>
      <c r="H17" s="133">
        <v>23</v>
      </c>
      <c r="I17" s="133">
        <v>23</v>
      </c>
      <c r="J17" s="133">
        <v>23</v>
      </c>
      <c r="K17" s="134">
        <v>23</v>
      </c>
      <c r="L17" s="131">
        <v>12</v>
      </c>
      <c r="M17" s="156">
        <v>12</v>
      </c>
      <c r="N17" s="156">
        <v>12</v>
      </c>
      <c r="O17" s="156">
        <v>12</v>
      </c>
      <c r="P17" s="156">
        <v>12</v>
      </c>
      <c r="Q17" s="156">
        <v>12</v>
      </c>
      <c r="R17" s="156">
        <v>12</v>
      </c>
      <c r="S17" s="156">
        <v>12</v>
      </c>
      <c r="T17" s="153">
        <v>12</v>
      </c>
      <c r="U17" s="66">
        <v>13.9</v>
      </c>
      <c r="V17" s="66">
        <v>13.9</v>
      </c>
      <c r="W17" s="66">
        <v>13.9</v>
      </c>
      <c r="X17" s="66">
        <v>13.9</v>
      </c>
      <c r="Y17" s="66">
        <v>13.9</v>
      </c>
      <c r="Z17" s="66">
        <v>13.9</v>
      </c>
      <c r="AA17" s="66">
        <v>13.9</v>
      </c>
      <c r="AB17" s="18">
        <v>12.2</v>
      </c>
      <c r="AC17" s="6">
        <v>13.7</v>
      </c>
      <c r="AD17" s="18">
        <v>23.8</v>
      </c>
      <c r="AE17" s="6">
        <v>11.8</v>
      </c>
      <c r="AF17" s="6">
        <v>11.8</v>
      </c>
      <c r="AG17" s="6">
        <v>11.8</v>
      </c>
      <c r="AH17" s="18">
        <v>13.8</v>
      </c>
      <c r="AI17" s="18">
        <v>13.8</v>
      </c>
    </row>
    <row r="18" spans="1:35" s="6" customFormat="1" x14ac:dyDescent="0.25">
      <c r="A18" s="7">
        <v>14</v>
      </c>
      <c r="B18" s="35">
        <f t="shared" si="1"/>
        <v>18</v>
      </c>
      <c r="C18" s="339"/>
      <c r="D18" s="135">
        <v>9</v>
      </c>
      <c r="E18" s="154">
        <v>9</v>
      </c>
      <c r="F18" s="66">
        <v>23</v>
      </c>
      <c r="G18" s="6">
        <v>23</v>
      </c>
      <c r="H18" s="6">
        <v>23</v>
      </c>
      <c r="I18" s="6">
        <v>23</v>
      </c>
      <c r="J18" s="6">
        <v>23</v>
      </c>
      <c r="K18" s="136">
        <v>23</v>
      </c>
      <c r="L18" s="135">
        <v>12</v>
      </c>
      <c r="M18" s="18">
        <v>12</v>
      </c>
      <c r="N18" s="18">
        <v>12</v>
      </c>
      <c r="O18" s="18">
        <v>12</v>
      </c>
      <c r="P18" s="18">
        <v>12</v>
      </c>
      <c r="Q18" s="18">
        <v>12</v>
      </c>
      <c r="R18" s="18">
        <v>12</v>
      </c>
      <c r="S18" s="18">
        <v>12</v>
      </c>
      <c r="T18" s="154">
        <v>12</v>
      </c>
      <c r="U18" s="66">
        <v>13.9</v>
      </c>
      <c r="V18" s="66">
        <v>13.9</v>
      </c>
      <c r="W18" s="66">
        <v>13.9</v>
      </c>
      <c r="X18" s="66">
        <v>13.9</v>
      </c>
      <c r="Y18" s="66">
        <v>13.9</v>
      </c>
      <c r="Z18" s="66">
        <v>13.9</v>
      </c>
      <c r="AA18" s="66">
        <v>13.9</v>
      </c>
      <c r="AB18" s="18">
        <v>12.2</v>
      </c>
      <c r="AC18" s="6">
        <v>13.7</v>
      </c>
      <c r="AD18" s="18">
        <v>23.8</v>
      </c>
      <c r="AE18" s="6">
        <v>11.8</v>
      </c>
      <c r="AF18" s="6">
        <v>11.8</v>
      </c>
      <c r="AG18" s="6">
        <v>11.8</v>
      </c>
      <c r="AH18" s="18">
        <v>13.8</v>
      </c>
      <c r="AI18" s="18">
        <v>13.8</v>
      </c>
    </row>
    <row r="19" spans="1:35" s="6" customFormat="1" x14ac:dyDescent="0.25">
      <c r="A19" s="6">
        <v>15</v>
      </c>
      <c r="B19" s="35">
        <f t="shared" si="1"/>
        <v>19</v>
      </c>
      <c r="C19" s="339"/>
      <c r="D19" s="135">
        <v>9</v>
      </c>
      <c r="E19" s="154">
        <v>9</v>
      </c>
      <c r="F19" s="66">
        <v>23</v>
      </c>
      <c r="G19" s="6">
        <v>23</v>
      </c>
      <c r="H19" s="6">
        <v>23</v>
      </c>
      <c r="I19" s="6">
        <v>23</v>
      </c>
      <c r="J19" s="6">
        <v>23</v>
      </c>
      <c r="K19" s="136">
        <v>23</v>
      </c>
      <c r="L19" s="135">
        <v>12</v>
      </c>
      <c r="M19" s="18">
        <v>12</v>
      </c>
      <c r="N19" s="18">
        <v>12</v>
      </c>
      <c r="O19" s="18">
        <v>12</v>
      </c>
      <c r="P19" s="18">
        <v>12</v>
      </c>
      <c r="Q19" s="18">
        <v>12</v>
      </c>
      <c r="R19" s="18">
        <v>12</v>
      </c>
      <c r="S19" s="18">
        <v>12</v>
      </c>
      <c r="T19" s="154">
        <v>12</v>
      </c>
      <c r="U19" s="66">
        <v>13.9</v>
      </c>
      <c r="V19" s="66">
        <v>13.9</v>
      </c>
      <c r="W19" s="66">
        <v>13.9</v>
      </c>
      <c r="X19" s="66">
        <v>13.9</v>
      </c>
      <c r="Y19" s="66">
        <v>13.9</v>
      </c>
      <c r="Z19" s="66">
        <v>13.9</v>
      </c>
      <c r="AA19" s="66">
        <v>13.9</v>
      </c>
      <c r="AB19" s="18">
        <v>12.2</v>
      </c>
      <c r="AC19" s="6">
        <v>13.7</v>
      </c>
      <c r="AD19" s="18">
        <v>23.8</v>
      </c>
      <c r="AE19" s="6">
        <v>11.8</v>
      </c>
      <c r="AF19" s="6">
        <v>11.8</v>
      </c>
      <c r="AG19" s="6">
        <v>11.8</v>
      </c>
      <c r="AH19" s="18">
        <v>13.8</v>
      </c>
      <c r="AI19" s="18">
        <v>13.8</v>
      </c>
    </row>
    <row r="20" spans="1:35" s="6" customFormat="1" x14ac:dyDescent="0.25">
      <c r="A20" s="7">
        <v>16</v>
      </c>
      <c r="B20" s="35">
        <f t="shared" si="1"/>
        <v>20</v>
      </c>
      <c r="C20" s="339"/>
      <c r="D20" s="135">
        <v>9</v>
      </c>
      <c r="E20" s="154">
        <v>9</v>
      </c>
      <c r="F20" s="66">
        <v>23</v>
      </c>
      <c r="G20" s="6">
        <v>23</v>
      </c>
      <c r="H20" s="6">
        <v>23</v>
      </c>
      <c r="I20" s="6">
        <v>23</v>
      </c>
      <c r="J20" s="6">
        <v>23</v>
      </c>
      <c r="K20" s="136">
        <v>23</v>
      </c>
      <c r="L20" s="135">
        <v>12</v>
      </c>
      <c r="M20" s="18">
        <v>12</v>
      </c>
      <c r="N20" s="18">
        <v>12</v>
      </c>
      <c r="O20" s="18">
        <v>12</v>
      </c>
      <c r="P20" s="18">
        <v>12</v>
      </c>
      <c r="Q20" s="18">
        <v>12</v>
      </c>
      <c r="R20" s="18">
        <v>12</v>
      </c>
      <c r="S20" s="18">
        <v>12</v>
      </c>
      <c r="T20" s="154">
        <v>12</v>
      </c>
      <c r="U20" s="66">
        <v>13.9</v>
      </c>
      <c r="V20" s="66">
        <v>13.9</v>
      </c>
      <c r="W20" s="66">
        <v>13.9</v>
      </c>
      <c r="X20" s="66">
        <v>13.9</v>
      </c>
      <c r="Y20" s="66">
        <v>13.9</v>
      </c>
      <c r="Z20" s="66">
        <v>13.9</v>
      </c>
      <c r="AA20" s="66">
        <v>13.9</v>
      </c>
      <c r="AB20" s="18">
        <v>12.2</v>
      </c>
      <c r="AC20" s="6">
        <v>13.7</v>
      </c>
      <c r="AD20" s="18">
        <v>23.8</v>
      </c>
      <c r="AE20" s="6">
        <v>11.8</v>
      </c>
      <c r="AF20" s="6">
        <v>11.8</v>
      </c>
      <c r="AG20" s="6">
        <v>11.8</v>
      </c>
      <c r="AH20" s="18">
        <v>13.8</v>
      </c>
      <c r="AI20" s="18">
        <v>13.8</v>
      </c>
    </row>
    <row r="21" spans="1:35" s="6" customFormat="1" ht="15.75" thickBot="1" x14ac:dyDescent="0.3">
      <c r="A21" s="6">
        <v>17</v>
      </c>
      <c r="B21" s="35">
        <f t="shared" si="1"/>
        <v>21</v>
      </c>
      <c r="C21" s="340"/>
      <c r="D21" s="137">
        <v>9</v>
      </c>
      <c r="E21" s="155">
        <v>9</v>
      </c>
      <c r="F21" s="138">
        <v>23</v>
      </c>
      <c r="G21" s="139">
        <v>23</v>
      </c>
      <c r="H21" s="139">
        <v>23</v>
      </c>
      <c r="I21" s="139">
        <v>23</v>
      </c>
      <c r="J21" s="139">
        <v>23</v>
      </c>
      <c r="K21" s="140">
        <v>23</v>
      </c>
      <c r="L21" s="137">
        <v>12</v>
      </c>
      <c r="M21" s="157">
        <v>12</v>
      </c>
      <c r="N21" s="157">
        <v>12</v>
      </c>
      <c r="O21" s="157">
        <v>12</v>
      </c>
      <c r="P21" s="157">
        <v>12</v>
      </c>
      <c r="Q21" s="157">
        <v>12</v>
      </c>
      <c r="R21" s="157">
        <v>12</v>
      </c>
      <c r="S21" s="157">
        <v>12</v>
      </c>
      <c r="T21" s="155">
        <v>12</v>
      </c>
      <c r="U21" s="66">
        <v>13.9</v>
      </c>
      <c r="V21" s="66">
        <v>13.9</v>
      </c>
      <c r="W21" s="66">
        <v>13.9</v>
      </c>
      <c r="X21" s="66">
        <v>13.9</v>
      </c>
      <c r="Y21" s="66">
        <v>13.9</v>
      </c>
      <c r="Z21" s="66">
        <v>13.9</v>
      </c>
      <c r="AA21" s="66">
        <v>13.9</v>
      </c>
      <c r="AB21" s="18">
        <v>12.2</v>
      </c>
      <c r="AC21" s="6">
        <v>13.7</v>
      </c>
      <c r="AD21" s="18">
        <v>23.8</v>
      </c>
      <c r="AE21" s="6">
        <v>11.8</v>
      </c>
      <c r="AF21" s="6">
        <v>11.8</v>
      </c>
      <c r="AG21" s="6">
        <v>11.8</v>
      </c>
      <c r="AH21" s="18">
        <v>13.8</v>
      </c>
      <c r="AI21" s="18">
        <v>13.8</v>
      </c>
    </row>
    <row r="22" spans="1:35" s="8" customFormat="1" ht="15.75" thickTop="1" x14ac:dyDescent="0.25">
      <c r="A22" s="9">
        <v>18</v>
      </c>
      <c r="B22" s="35">
        <f t="shared" si="1"/>
        <v>22</v>
      </c>
      <c r="C22" s="359" t="s">
        <v>15</v>
      </c>
      <c r="D22" s="159">
        <v>8.1</v>
      </c>
      <c r="E22" s="160">
        <v>8.1</v>
      </c>
      <c r="F22" s="165">
        <v>20.100000000000001</v>
      </c>
      <c r="G22" s="166">
        <v>20.100000000000001</v>
      </c>
      <c r="H22" s="166">
        <v>20.100000000000001</v>
      </c>
      <c r="I22" s="166">
        <v>20.100000000000001</v>
      </c>
      <c r="J22" s="166">
        <v>20.100000000000001</v>
      </c>
      <c r="K22" s="167">
        <v>20.100000000000001</v>
      </c>
      <c r="L22" s="159">
        <v>11.7</v>
      </c>
      <c r="M22" s="173">
        <v>11.7</v>
      </c>
      <c r="N22" s="173">
        <v>11.7</v>
      </c>
      <c r="O22" s="173">
        <v>11.7</v>
      </c>
      <c r="P22" s="173">
        <v>11.7</v>
      </c>
      <c r="Q22" s="173">
        <v>11.7</v>
      </c>
      <c r="R22" s="173">
        <v>11.7</v>
      </c>
      <c r="S22" s="173">
        <v>11.7</v>
      </c>
      <c r="T22" s="174">
        <v>11.7</v>
      </c>
      <c r="U22" s="158">
        <v>15.4</v>
      </c>
      <c r="V22" s="8">
        <v>15.4</v>
      </c>
      <c r="W22" s="8">
        <v>15.4</v>
      </c>
      <c r="X22" s="8">
        <v>15.4</v>
      </c>
      <c r="Y22" s="8">
        <v>15.4</v>
      </c>
      <c r="Z22" s="8">
        <v>15.4</v>
      </c>
      <c r="AA22" s="8">
        <v>15.4</v>
      </c>
      <c r="AB22" s="19">
        <v>11.8</v>
      </c>
      <c r="AC22" s="8">
        <v>13.1</v>
      </c>
      <c r="AD22" s="19">
        <v>22.7</v>
      </c>
      <c r="AE22" s="8">
        <v>11.3</v>
      </c>
      <c r="AF22" s="8">
        <v>11.3</v>
      </c>
      <c r="AG22" s="8">
        <v>11.3</v>
      </c>
      <c r="AH22" s="19">
        <v>14.1</v>
      </c>
      <c r="AI22" s="19">
        <v>14.1</v>
      </c>
    </row>
    <row r="23" spans="1:35" s="8" customFormat="1" x14ac:dyDescent="0.25">
      <c r="A23" s="8">
        <v>19</v>
      </c>
      <c r="B23" s="35">
        <f t="shared" si="1"/>
        <v>23</v>
      </c>
      <c r="C23" s="360"/>
      <c r="D23" s="161">
        <v>8.1</v>
      </c>
      <c r="E23" s="162">
        <v>8.1</v>
      </c>
      <c r="F23" s="168">
        <v>20.100000000000001</v>
      </c>
      <c r="G23" s="8">
        <v>20.100000000000001</v>
      </c>
      <c r="H23" s="8">
        <v>20.100000000000001</v>
      </c>
      <c r="I23" s="8">
        <v>20.100000000000001</v>
      </c>
      <c r="J23" s="8">
        <v>20.100000000000001</v>
      </c>
      <c r="K23" s="169">
        <v>20.100000000000001</v>
      </c>
      <c r="L23" s="161">
        <v>11.7</v>
      </c>
      <c r="M23" s="122">
        <v>11.7</v>
      </c>
      <c r="N23" s="122">
        <v>11.7</v>
      </c>
      <c r="O23" s="122">
        <v>11.7</v>
      </c>
      <c r="P23" s="122">
        <v>11.7</v>
      </c>
      <c r="Q23" s="122">
        <v>11.7</v>
      </c>
      <c r="R23" s="122">
        <v>11.7</v>
      </c>
      <c r="S23" s="122">
        <v>11.7</v>
      </c>
      <c r="T23" s="175">
        <v>11.7</v>
      </c>
      <c r="U23" s="158">
        <v>15.4</v>
      </c>
      <c r="V23" s="8">
        <v>15.4</v>
      </c>
      <c r="W23" s="8">
        <v>15.4</v>
      </c>
      <c r="X23" s="8">
        <v>15.4</v>
      </c>
      <c r="Y23" s="8">
        <v>15.4</v>
      </c>
      <c r="Z23" s="8">
        <v>15.4</v>
      </c>
      <c r="AA23" s="8">
        <v>15.4</v>
      </c>
      <c r="AB23" s="19">
        <v>11.8</v>
      </c>
      <c r="AC23" s="8">
        <v>13.1</v>
      </c>
      <c r="AD23" s="19">
        <v>22.7</v>
      </c>
      <c r="AE23" s="8">
        <v>11.3</v>
      </c>
      <c r="AF23" s="8">
        <v>11.3</v>
      </c>
      <c r="AG23" s="8">
        <v>11.3</v>
      </c>
      <c r="AH23" s="19">
        <v>14.1</v>
      </c>
      <c r="AI23" s="19">
        <v>14.1</v>
      </c>
    </row>
    <row r="24" spans="1:35" s="8" customFormat="1" x14ac:dyDescent="0.25">
      <c r="A24" s="8">
        <v>20</v>
      </c>
      <c r="B24" s="35">
        <f t="shared" si="1"/>
        <v>24</v>
      </c>
      <c r="C24" s="360"/>
      <c r="D24" s="161">
        <v>8.1</v>
      </c>
      <c r="E24" s="162">
        <v>8.1</v>
      </c>
      <c r="F24" s="168">
        <v>20.100000000000001</v>
      </c>
      <c r="G24" s="8">
        <v>20.100000000000001</v>
      </c>
      <c r="H24" s="8">
        <v>20.100000000000001</v>
      </c>
      <c r="I24" s="8">
        <v>20.100000000000001</v>
      </c>
      <c r="J24" s="8">
        <v>20.100000000000001</v>
      </c>
      <c r="K24" s="169">
        <v>20.100000000000001</v>
      </c>
      <c r="L24" s="161">
        <v>11.7</v>
      </c>
      <c r="M24" s="122">
        <v>11.7</v>
      </c>
      <c r="N24" s="122">
        <v>11.7</v>
      </c>
      <c r="O24" s="122">
        <v>11.7</v>
      </c>
      <c r="P24" s="122">
        <v>11.7</v>
      </c>
      <c r="Q24" s="122">
        <v>11.7</v>
      </c>
      <c r="R24" s="122">
        <v>11.7</v>
      </c>
      <c r="S24" s="122">
        <v>11.7</v>
      </c>
      <c r="T24" s="175">
        <v>11.7</v>
      </c>
      <c r="U24" s="158">
        <v>15.4</v>
      </c>
      <c r="V24" s="8">
        <v>15.4</v>
      </c>
      <c r="W24" s="8">
        <v>15.4</v>
      </c>
      <c r="X24" s="8">
        <v>15.4</v>
      </c>
      <c r="Y24" s="8">
        <v>15.4</v>
      </c>
      <c r="Z24" s="8">
        <v>15.4</v>
      </c>
      <c r="AA24" s="8">
        <v>15.4</v>
      </c>
      <c r="AB24" s="19">
        <v>11.8</v>
      </c>
      <c r="AC24" s="8">
        <v>13.1</v>
      </c>
      <c r="AD24" s="19">
        <v>22.7</v>
      </c>
      <c r="AE24" s="8">
        <v>11.3</v>
      </c>
      <c r="AF24" s="8">
        <v>11.3</v>
      </c>
      <c r="AG24" s="8">
        <v>11.3</v>
      </c>
      <c r="AH24" s="19">
        <v>14.1</v>
      </c>
      <c r="AI24" s="19">
        <v>14.1</v>
      </c>
    </row>
    <row r="25" spans="1:35" s="8" customFormat="1" x14ac:dyDescent="0.25">
      <c r="A25" s="8">
        <v>21</v>
      </c>
      <c r="B25" s="35">
        <f t="shared" si="1"/>
        <v>25</v>
      </c>
      <c r="C25" s="360"/>
      <c r="D25" s="161">
        <v>8.1</v>
      </c>
      <c r="E25" s="162">
        <v>8.1</v>
      </c>
      <c r="F25" s="168">
        <v>20.100000000000001</v>
      </c>
      <c r="G25" s="8">
        <v>20.100000000000001</v>
      </c>
      <c r="H25" s="8">
        <v>20.100000000000001</v>
      </c>
      <c r="I25" s="8">
        <v>20.100000000000001</v>
      </c>
      <c r="J25" s="8">
        <v>20.100000000000001</v>
      </c>
      <c r="K25" s="169">
        <v>20.100000000000001</v>
      </c>
      <c r="L25" s="161">
        <v>11.7</v>
      </c>
      <c r="M25" s="122">
        <v>11.7</v>
      </c>
      <c r="N25" s="122">
        <v>11.7</v>
      </c>
      <c r="O25" s="122">
        <v>11.7</v>
      </c>
      <c r="P25" s="122">
        <v>11.7</v>
      </c>
      <c r="Q25" s="122">
        <v>11.7</v>
      </c>
      <c r="R25" s="122">
        <v>11.7</v>
      </c>
      <c r="S25" s="122">
        <v>11.7</v>
      </c>
      <c r="T25" s="175">
        <v>11.7</v>
      </c>
      <c r="U25" s="158">
        <v>15.4</v>
      </c>
      <c r="V25" s="8">
        <v>15.4</v>
      </c>
      <c r="W25" s="8">
        <v>15.4</v>
      </c>
      <c r="X25" s="8">
        <v>15.4</v>
      </c>
      <c r="Y25" s="8">
        <v>15.4</v>
      </c>
      <c r="Z25" s="8">
        <v>15.4</v>
      </c>
      <c r="AA25" s="8">
        <v>15.4</v>
      </c>
      <c r="AB25" s="19">
        <v>11.8</v>
      </c>
      <c r="AC25" s="8">
        <v>13.1</v>
      </c>
      <c r="AD25" s="19">
        <v>22.7</v>
      </c>
      <c r="AE25" s="8">
        <v>11.3</v>
      </c>
      <c r="AF25" s="8">
        <v>11.3</v>
      </c>
      <c r="AG25" s="8">
        <v>11.3</v>
      </c>
      <c r="AH25" s="19">
        <v>14.1</v>
      </c>
      <c r="AI25" s="19">
        <v>14.1</v>
      </c>
    </row>
    <row r="26" spans="1:35" s="8" customFormat="1" ht="15.75" thickBot="1" x14ac:dyDescent="0.3">
      <c r="A26" s="8">
        <v>22</v>
      </c>
      <c r="B26" s="35">
        <f t="shared" si="1"/>
        <v>26</v>
      </c>
      <c r="C26" s="361"/>
      <c r="D26" s="163">
        <v>8.1</v>
      </c>
      <c r="E26" s="164">
        <v>8.1</v>
      </c>
      <c r="F26" s="170">
        <v>20.100000000000001</v>
      </c>
      <c r="G26" s="171">
        <v>20.100000000000001</v>
      </c>
      <c r="H26" s="171">
        <v>20.100000000000001</v>
      </c>
      <c r="I26" s="171">
        <v>20.100000000000001</v>
      </c>
      <c r="J26" s="171">
        <v>20.100000000000001</v>
      </c>
      <c r="K26" s="172">
        <v>20.100000000000001</v>
      </c>
      <c r="L26" s="163">
        <v>11.7</v>
      </c>
      <c r="M26" s="176">
        <v>11.7</v>
      </c>
      <c r="N26" s="176">
        <v>11.7</v>
      </c>
      <c r="O26" s="176">
        <v>11.7</v>
      </c>
      <c r="P26" s="176">
        <v>11.7</v>
      </c>
      <c r="Q26" s="176">
        <v>11.7</v>
      </c>
      <c r="R26" s="176">
        <v>11.7</v>
      </c>
      <c r="S26" s="176">
        <v>11.7</v>
      </c>
      <c r="T26" s="177">
        <v>11.7</v>
      </c>
      <c r="U26" s="158">
        <v>15.4</v>
      </c>
      <c r="V26" s="8">
        <v>15.4</v>
      </c>
      <c r="W26" s="8">
        <v>15.4</v>
      </c>
      <c r="X26" s="8">
        <v>15.4</v>
      </c>
      <c r="Y26" s="8">
        <v>15.4</v>
      </c>
      <c r="Z26" s="8">
        <v>15.4</v>
      </c>
      <c r="AA26" s="8">
        <v>15.4</v>
      </c>
      <c r="AB26" s="19">
        <v>11.8</v>
      </c>
      <c r="AC26" s="8">
        <v>13.1</v>
      </c>
      <c r="AD26" s="19">
        <v>22.7</v>
      </c>
      <c r="AE26" s="8">
        <v>11.3</v>
      </c>
      <c r="AF26" s="8">
        <v>11.3</v>
      </c>
      <c r="AG26" s="8">
        <v>11.3</v>
      </c>
      <c r="AH26" s="19">
        <v>14.1</v>
      </c>
      <c r="AI26" s="19">
        <v>14.1</v>
      </c>
    </row>
    <row r="27" spans="1:35" s="10" customFormat="1" ht="15.75" thickTop="1" x14ac:dyDescent="0.25">
      <c r="A27" s="10">
        <v>23</v>
      </c>
      <c r="B27" s="35">
        <f t="shared" si="1"/>
        <v>27</v>
      </c>
      <c r="C27" s="341" t="s">
        <v>16</v>
      </c>
      <c r="D27" s="181">
        <v>7.6</v>
      </c>
      <c r="E27" s="182">
        <v>7.6</v>
      </c>
      <c r="F27" s="190">
        <v>18.3</v>
      </c>
      <c r="G27" s="191">
        <v>18.3</v>
      </c>
      <c r="H27" s="191">
        <v>18.3</v>
      </c>
      <c r="I27" s="191">
        <v>18.3</v>
      </c>
      <c r="J27" s="191">
        <v>18.3</v>
      </c>
      <c r="K27" s="192">
        <v>18.3</v>
      </c>
      <c r="L27" s="181">
        <v>11.4</v>
      </c>
      <c r="M27" s="199">
        <v>11.4</v>
      </c>
      <c r="N27" s="199">
        <v>11.4</v>
      </c>
      <c r="O27" s="199">
        <v>11.4</v>
      </c>
      <c r="P27" s="199">
        <v>11.4</v>
      </c>
      <c r="Q27" s="199">
        <v>11.4</v>
      </c>
      <c r="R27" s="199">
        <v>11.4</v>
      </c>
      <c r="S27" s="199">
        <v>11.4</v>
      </c>
      <c r="T27" s="200">
        <v>11.4</v>
      </c>
      <c r="U27" s="178">
        <v>15.9</v>
      </c>
      <c r="V27" s="10">
        <v>15.9</v>
      </c>
      <c r="W27" s="10">
        <v>15.9</v>
      </c>
      <c r="X27" s="10">
        <v>15.9</v>
      </c>
      <c r="Y27" s="10">
        <v>15.9</v>
      </c>
      <c r="Z27" s="10">
        <v>15.9</v>
      </c>
      <c r="AA27" s="10">
        <v>15.9</v>
      </c>
      <c r="AB27" s="20">
        <v>11.4</v>
      </c>
      <c r="AC27" s="10">
        <v>12.8</v>
      </c>
      <c r="AD27" s="20">
        <v>22.1</v>
      </c>
      <c r="AE27" s="10">
        <v>11</v>
      </c>
      <c r="AF27" s="10">
        <v>11</v>
      </c>
      <c r="AG27" s="10">
        <v>11</v>
      </c>
      <c r="AH27" s="20">
        <v>14.2</v>
      </c>
      <c r="AI27" s="20">
        <v>14.2</v>
      </c>
    </row>
    <row r="28" spans="1:35" s="10" customFormat="1" x14ac:dyDescent="0.25">
      <c r="A28" s="10">
        <v>24</v>
      </c>
      <c r="B28" s="35">
        <f t="shared" si="1"/>
        <v>28</v>
      </c>
      <c r="C28" s="342"/>
      <c r="D28" s="183">
        <v>7.6</v>
      </c>
      <c r="E28" s="184">
        <v>7.6</v>
      </c>
      <c r="F28" s="193">
        <v>18.3</v>
      </c>
      <c r="G28" s="10">
        <v>18.3</v>
      </c>
      <c r="H28" s="10">
        <v>18.3</v>
      </c>
      <c r="I28" s="10">
        <v>18.3</v>
      </c>
      <c r="J28" s="10">
        <v>18.3</v>
      </c>
      <c r="K28" s="194">
        <v>18.3</v>
      </c>
      <c r="L28" s="183">
        <v>11.4</v>
      </c>
      <c r="M28" s="57">
        <v>11.4</v>
      </c>
      <c r="N28" s="57">
        <v>11.4</v>
      </c>
      <c r="O28" s="57">
        <v>11.4</v>
      </c>
      <c r="P28" s="57">
        <v>11.4</v>
      </c>
      <c r="Q28" s="57">
        <v>11.4</v>
      </c>
      <c r="R28" s="57">
        <v>11.4</v>
      </c>
      <c r="S28" s="57">
        <v>11.4</v>
      </c>
      <c r="T28" s="201">
        <v>11.4</v>
      </c>
      <c r="U28" s="178">
        <v>15.9</v>
      </c>
      <c r="V28" s="10">
        <v>15.9</v>
      </c>
      <c r="W28" s="10">
        <v>15.9</v>
      </c>
      <c r="X28" s="10">
        <v>15.9</v>
      </c>
      <c r="Y28" s="10">
        <v>15.9</v>
      </c>
      <c r="Z28" s="10">
        <v>15.9</v>
      </c>
      <c r="AA28" s="10">
        <v>15.9</v>
      </c>
      <c r="AB28" s="20">
        <v>11.4</v>
      </c>
      <c r="AC28" s="10">
        <v>12.8</v>
      </c>
      <c r="AD28" s="20">
        <v>22.1</v>
      </c>
      <c r="AE28" s="10">
        <v>11</v>
      </c>
      <c r="AF28" s="10">
        <v>11</v>
      </c>
      <c r="AG28" s="10">
        <v>11</v>
      </c>
      <c r="AH28" s="20">
        <v>14.2</v>
      </c>
      <c r="AI28" s="20">
        <v>14.2</v>
      </c>
    </row>
    <row r="29" spans="1:35" s="10" customFormat="1" x14ac:dyDescent="0.25">
      <c r="A29" s="10">
        <v>25</v>
      </c>
      <c r="B29" s="35">
        <f t="shared" si="1"/>
        <v>29</v>
      </c>
      <c r="C29" s="342"/>
      <c r="D29" s="183">
        <v>7.6</v>
      </c>
      <c r="E29" s="184">
        <v>7.6</v>
      </c>
      <c r="F29" s="193">
        <v>18.3</v>
      </c>
      <c r="G29" s="10">
        <v>18.3</v>
      </c>
      <c r="H29" s="10">
        <v>18.3</v>
      </c>
      <c r="I29" s="10">
        <v>18.3</v>
      </c>
      <c r="J29" s="10">
        <v>18.3</v>
      </c>
      <c r="K29" s="194">
        <v>18.3</v>
      </c>
      <c r="L29" s="183">
        <v>11.4</v>
      </c>
      <c r="M29" s="57">
        <v>11.4</v>
      </c>
      <c r="N29" s="57">
        <v>11.4</v>
      </c>
      <c r="O29" s="57">
        <v>11.4</v>
      </c>
      <c r="P29" s="57">
        <v>11.4</v>
      </c>
      <c r="Q29" s="57">
        <v>11.4</v>
      </c>
      <c r="R29" s="57">
        <v>11.4</v>
      </c>
      <c r="S29" s="57">
        <v>11.4</v>
      </c>
      <c r="T29" s="201">
        <v>11.4</v>
      </c>
      <c r="U29" s="178">
        <v>15.9</v>
      </c>
      <c r="V29" s="10">
        <v>15.9</v>
      </c>
      <c r="W29" s="10">
        <v>15.9</v>
      </c>
      <c r="X29" s="10">
        <v>15.9</v>
      </c>
      <c r="Y29" s="10">
        <v>15.9</v>
      </c>
      <c r="Z29" s="10">
        <v>15.9</v>
      </c>
      <c r="AA29" s="10">
        <v>15.9</v>
      </c>
      <c r="AB29" s="20">
        <v>11.4</v>
      </c>
      <c r="AC29" s="10">
        <v>12.8</v>
      </c>
      <c r="AD29" s="20">
        <v>22.1</v>
      </c>
      <c r="AE29" s="10">
        <v>11</v>
      </c>
      <c r="AF29" s="10">
        <v>11</v>
      </c>
      <c r="AG29" s="10">
        <v>11</v>
      </c>
      <c r="AH29" s="20">
        <v>14.2</v>
      </c>
      <c r="AI29" s="20">
        <v>14.2</v>
      </c>
    </row>
    <row r="30" spans="1:35" s="10" customFormat="1" x14ac:dyDescent="0.25">
      <c r="A30" s="10">
        <v>26</v>
      </c>
      <c r="B30" s="35">
        <f t="shared" si="1"/>
        <v>30</v>
      </c>
      <c r="C30" s="342"/>
      <c r="D30" s="183">
        <v>7.6</v>
      </c>
      <c r="E30" s="184">
        <v>7.6</v>
      </c>
      <c r="F30" s="193">
        <v>18.3</v>
      </c>
      <c r="G30" s="10">
        <v>18.3</v>
      </c>
      <c r="H30" s="10">
        <v>18.3</v>
      </c>
      <c r="I30" s="10">
        <v>18.3</v>
      </c>
      <c r="J30" s="10">
        <v>18.3</v>
      </c>
      <c r="K30" s="194">
        <v>18.3</v>
      </c>
      <c r="L30" s="183">
        <v>11.4</v>
      </c>
      <c r="M30" s="57">
        <v>11.4</v>
      </c>
      <c r="N30" s="57">
        <v>11.4</v>
      </c>
      <c r="O30" s="57">
        <v>11.4</v>
      </c>
      <c r="P30" s="57">
        <v>11.4</v>
      </c>
      <c r="Q30" s="57">
        <v>11.4</v>
      </c>
      <c r="R30" s="57">
        <v>11.4</v>
      </c>
      <c r="S30" s="57">
        <v>11.4</v>
      </c>
      <c r="T30" s="201">
        <v>11.4</v>
      </c>
      <c r="U30" s="178">
        <v>15.9</v>
      </c>
      <c r="V30" s="10">
        <v>15.9</v>
      </c>
      <c r="W30" s="10">
        <v>15.9</v>
      </c>
      <c r="X30" s="10">
        <v>15.9</v>
      </c>
      <c r="Y30" s="10">
        <v>15.9</v>
      </c>
      <c r="Z30" s="10">
        <v>15.9</v>
      </c>
      <c r="AA30" s="10">
        <v>15.9</v>
      </c>
      <c r="AB30" s="20">
        <v>11.4</v>
      </c>
      <c r="AC30" s="10">
        <v>12.8</v>
      </c>
      <c r="AD30" s="20">
        <v>22.1</v>
      </c>
      <c r="AE30" s="10">
        <v>11</v>
      </c>
      <c r="AF30" s="10">
        <v>11</v>
      </c>
      <c r="AG30" s="10">
        <v>11</v>
      </c>
      <c r="AH30" s="20">
        <v>14.2</v>
      </c>
      <c r="AI30" s="20">
        <v>14.2</v>
      </c>
    </row>
    <row r="31" spans="1:35" s="10" customFormat="1" ht="15.75" thickBot="1" x14ac:dyDescent="0.3">
      <c r="A31" s="10">
        <v>27</v>
      </c>
      <c r="B31" s="35">
        <f t="shared" si="1"/>
        <v>31</v>
      </c>
      <c r="C31" s="343"/>
      <c r="D31" s="185">
        <v>7.6</v>
      </c>
      <c r="E31" s="186">
        <v>7.6</v>
      </c>
      <c r="F31" s="195">
        <v>18.3</v>
      </c>
      <c r="G31" s="196">
        <v>18.3</v>
      </c>
      <c r="H31" s="196">
        <v>18.3</v>
      </c>
      <c r="I31" s="196">
        <v>18.3</v>
      </c>
      <c r="J31" s="196">
        <v>18.3</v>
      </c>
      <c r="K31" s="197">
        <v>18.3</v>
      </c>
      <c r="L31" s="185">
        <v>11.4</v>
      </c>
      <c r="M31" s="202">
        <v>11.4</v>
      </c>
      <c r="N31" s="202">
        <v>11.4</v>
      </c>
      <c r="O31" s="202">
        <v>11.4</v>
      </c>
      <c r="P31" s="202">
        <v>11.4</v>
      </c>
      <c r="Q31" s="202">
        <v>11.4</v>
      </c>
      <c r="R31" s="202">
        <v>11.4</v>
      </c>
      <c r="S31" s="202">
        <v>11.4</v>
      </c>
      <c r="T31" s="203">
        <v>11.4</v>
      </c>
      <c r="U31" s="178">
        <v>15.9</v>
      </c>
      <c r="V31" s="10">
        <v>15.9</v>
      </c>
      <c r="W31" s="10">
        <v>15.9</v>
      </c>
      <c r="X31" s="10">
        <v>15.9</v>
      </c>
      <c r="Y31" s="10">
        <v>15.9</v>
      </c>
      <c r="Z31" s="10">
        <v>15.9</v>
      </c>
      <c r="AA31" s="10">
        <v>15.9</v>
      </c>
      <c r="AB31" s="20">
        <v>11.4</v>
      </c>
      <c r="AC31" s="10">
        <v>12.8</v>
      </c>
      <c r="AD31" s="20">
        <v>22.1</v>
      </c>
      <c r="AE31" s="10">
        <v>11</v>
      </c>
      <c r="AF31" s="10">
        <v>11</v>
      </c>
      <c r="AG31" s="10">
        <v>11</v>
      </c>
      <c r="AH31" s="20">
        <v>14.2</v>
      </c>
      <c r="AI31" s="20">
        <v>14.2</v>
      </c>
    </row>
    <row r="32" spans="1:35" s="11" customFormat="1" ht="15.75" thickTop="1" x14ac:dyDescent="0.25">
      <c r="A32" s="11">
        <v>28</v>
      </c>
      <c r="B32" s="35">
        <f t="shared" si="1"/>
        <v>32</v>
      </c>
      <c r="C32" s="362" t="s">
        <v>17</v>
      </c>
      <c r="D32" s="179">
        <v>7.3</v>
      </c>
      <c r="E32" s="180">
        <v>7.3</v>
      </c>
      <c r="F32" s="187">
        <v>17.100000000000001</v>
      </c>
      <c r="G32" s="188">
        <v>17.100000000000001</v>
      </c>
      <c r="H32" s="188">
        <v>17.100000000000001</v>
      </c>
      <c r="I32" s="188">
        <v>17.100000000000001</v>
      </c>
      <c r="J32" s="188">
        <v>17.100000000000001</v>
      </c>
      <c r="K32" s="189">
        <v>17.100000000000001</v>
      </c>
      <c r="L32" s="198">
        <v>11</v>
      </c>
      <c r="M32" s="198">
        <v>11</v>
      </c>
      <c r="N32" s="198">
        <v>11</v>
      </c>
      <c r="O32" s="198">
        <v>11</v>
      </c>
      <c r="P32" s="198">
        <v>11</v>
      </c>
      <c r="Q32" s="198">
        <v>11</v>
      </c>
      <c r="R32" s="198">
        <v>11</v>
      </c>
      <c r="S32" s="198">
        <v>11</v>
      </c>
      <c r="T32" s="198">
        <v>11</v>
      </c>
      <c r="U32" s="11">
        <v>16</v>
      </c>
      <c r="V32" s="11">
        <v>16</v>
      </c>
      <c r="W32" s="11">
        <v>16</v>
      </c>
      <c r="X32" s="11">
        <v>16</v>
      </c>
      <c r="Y32" s="11">
        <v>16</v>
      </c>
      <c r="Z32" s="11">
        <v>16</v>
      </c>
      <c r="AA32" s="11">
        <v>16</v>
      </c>
      <c r="AB32" s="21">
        <v>11.1</v>
      </c>
      <c r="AC32" s="11">
        <v>12.6</v>
      </c>
      <c r="AD32" s="21">
        <v>21.7</v>
      </c>
      <c r="AE32" s="11">
        <v>10.8</v>
      </c>
      <c r="AF32" s="11">
        <v>10.8</v>
      </c>
      <c r="AG32" s="11">
        <v>10.8</v>
      </c>
      <c r="AH32" s="21">
        <v>14.1</v>
      </c>
      <c r="AI32" s="21">
        <v>14.1</v>
      </c>
    </row>
    <row r="33" spans="1:35" s="11" customFormat="1" x14ac:dyDescent="0.25">
      <c r="A33" s="11">
        <v>29</v>
      </c>
      <c r="B33" s="35">
        <f t="shared" si="1"/>
        <v>33</v>
      </c>
      <c r="C33" s="363"/>
      <c r="D33" s="112">
        <v>7.3</v>
      </c>
      <c r="E33" s="113">
        <v>7.3</v>
      </c>
      <c r="F33" s="117">
        <v>17.100000000000001</v>
      </c>
      <c r="G33" s="11">
        <v>17.100000000000001</v>
      </c>
      <c r="H33" s="11">
        <v>17.100000000000001</v>
      </c>
      <c r="I33" s="11">
        <v>17.100000000000001</v>
      </c>
      <c r="J33" s="11">
        <v>17.100000000000001</v>
      </c>
      <c r="K33" s="118">
        <v>17.100000000000001</v>
      </c>
      <c r="L33" s="116">
        <v>11</v>
      </c>
      <c r="M33" s="116">
        <v>11</v>
      </c>
      <c r="N33" s="116">
        <v>11</v>
      </c>
      <c r="O33" s="116">
        <v>11</v>
      </c>
      <c r="P33" s="116">
        <v>11</v>
      </c>
      <c r="Q33" s="116">
        <v>11</v>
      </c>
      <c r="R33" s="116">
        <v>11</v>
      </c>
      <c r="S33" s="116">
        <v>11</v>
      </c>
      <c r="T33" s="116">
        <v>11</v>
      </c>
      <c r="U33" s="11">
        <v>16</v>
      </c>
      <c r="V33" s="11">
        <v>16</v>
      </c>
      <c r="W33" s="11">
        <v>16</v>
      </c>
      <c r="X33" s="11">
        <v>16</v>
      </c>
      <c r="Y33" s="11">
        <v>16</v>
      </c>
      <c r="Z33" s="11">
        <v>16</v>
      </c>
      <c r="AA33" s="11">
        <v>16</v>
      </c>
      <c r="AB33" s="21">
        <v>11.1</v>
      </c>
      <c r="AC33" s="11">
        <v>12.6</v>
      </c>
      <c r="AD33" s="21">
        <v>21.7</v>
      </c>
      <c r="AE33" s="11">
        <v>10.8</v>
      </c>
      <c r="AF33" s="11">
        <v>10.8</v>
      </c>
      <c r="AG33" s="11">
        <v>10.8</v>
      </c>
      <c r="AH33" s="21">
        <v>14.1</v>
      </c>
      <c r="AI33" s="21">
        <v>14.1</v>
      </c>
    </row>
    <row r="34" spans="1:35" s="11" customFormat="1" x14ac:dyDescent="0.25">
      <c r="A34" s="11">
        <v>30</v>
      </c>
      <c r="B34" s="35">
        <f t="shared" si="1"/>
        <v>34</v>
      </c>
      <c r="C34" s="363"/>
      <c r="D34" s="112">
        <v>7.3</v>
      </c>
      <c r="E34" s="113">
        <v>7.3</v>
      </c>
      <c r="F34" s="117">
        <v>17.100000000000001</v>
      </c>
      <c r="G34" s="11">
        <v>17.100000000000001</v>
      </c>
      <c r="H34" s="11">
        <v>17.100000000000001</v>
      </c>
      <c r="I34" s="11">
        <v>17.100000000000001</v>
      </c>
      <c r="J34" s="11">
        <v>17.100000000000001</v>
      </c>
      <c r="K34" s="118">
        <v>17.100000000000001</v>
      </c>
      <c r="L34" s="116">
        <v>11</v>
      </c>
      <c r="M34" s="116">
        <v>11</v>
      </c>
      <c r="N34" s="116">
        <v>11</v>
      </c>
      <c r="O34" s="116">
        <v>11</v>
      </c>
      <c r="P34" s="116">
        <v>11</v>
      </c>
      <c r="Q34" s="116">
        <v>11</v>
      </c>
      <c r="R34" s="116">
        <v>11</v>
      </c>
      <c r="S34" s="116">
        <v>11</v>
      </c>
      <c r="T34" s="116">
        <v>11</v>
      </c>
      <c r="U34" s="11">
        <v>16</v>
      </c>
      <c r="V34" s="11">
        <v>16</v>
      </c>
      <c r="W34" s="11">
        <v>16</v>
      </c>
      <c r="X34" s="11">
        <v>16</v>
      </c>
      <c r="Y34" s="11">
        <v>16</v>
      </c>
      <c r="Z34" s="11">
        <v>16</v>
      </c>
      <c r="AA34" s="11">
        <v>16</v>
      </c>
      <c r="AB34" s="21">
        <v>11.1</v>
      </c>
      <c r="AC34" s="11">
        <v>12.6</v>
      </c>
      <c r="AD34" s="21">
        <v>21.7</v>
      </c>
      <c r="AE34" s="11">
        <v>10.8</v>
      </c>
      <c r="AF34" s="11">
        <v>10.8</v>
      </c>
      <c r="AG34" s="11">
        <v>10.8</v>
      </c>
      <c r="AH34" s="21">
        <v>14.1</v>
      </c>
      <c r="AI34" s="21">
        <v>14.1</v>
      </c>
    </row>
    <row r="35" spans="1:35" s="11" customFormat="1" x14ac:dyDescent="0.25">
      <c r="A35" s="11">
        <v>31</v>
      </c>
      <c r="B35" s="35">
        <f t="shared" si="1"/>
        <v>35</v>
      </c>
      <c r="C35" s="363"/>
      <c r="D35" s="112">
        <v>7.3</v>
      </c>
      <c r="E35" s="113">
        <v>7.3</v>
      </c>
      <c r="F35" s="117">
        <v>17.100000000000001</v>
      </c>
      <c r="G35" s="11">
        <v>17.100000000000001</v>
      </c>
      <c r="H35" s="11">
        <v>17.100000000000001</v>
      </c>
      <c r="I35" s="11">
        <v>17.100000000000001</v>
      </c>
      <c r="J35" s="11">
        <v>17.100000000000001</v>
      </c>
      <c r="K35" s="118">
        <v>17.100000000000001</v>
      </c>
      <c r="L35" s="116">
        <v>11</v>
      </c>
      <c r="M35" s="116">
        <v>11</v>
      </c>
      <c r="N35" s="116">
        <v>11</v>
      </c>
      <c r="O35" s="116">
        <v>11</v>
      </c>
      <c r="P35" s="116">
        <v>11</v>
      </c>
      <c r="Q35" s="116">
        <v>11</v>
      </c>
      <c r="R35" s="116">
        <v>11</v>
      </c>
      <c r="S35" s="116">
        <v>11</v>
      </c>
      <c r="T35" s="116">
        <v>11</v>
      </c>
      <c r="U35" s="11">
        <v>16</v>
      </c>
      <c r="V35" s="11">
        <v>16</v>
      </c>
      <c r="W35" s="11">
        <v>16</v>
      </c>
      <c r="X35" s="11">
        <v>16</v>
      </c>
      <c r="Y35" s="11">
        <v>16</v>
      </c>
      <c r="Z35" s="11">
        <v>16</v>
      </c>
      <c r="AA35" s="11">
        <v>16</v>
      </c>
      <c r="AB35" s="21">
        <v>11.1</v>
      </c>
      <c r="AC35" s="11">
        <v>12.6</v>
      </c>
      <c r="AD35" s="21">
        <v>21.7</v>
      </c>
      <c r="AE35" s="11">
        <v>10.8</v>
      </c>
      <c r="AF35" s="11">
        <v>10.8</v>
      </c>
      <c r="AG35" s="11">
        <v>10.8</v>
      </c>
      <c r="AH35" s="21">
        <v>14.1</v>
      </c>
      <c r="AI35" s="21">
        <v>14.1</v>
      </c>
    </row>
    <row r="36" spans="1:35" s="11" customFormat="1" ht="15.75" thickBot="1" x14ac:dyDescent="0.3">
      <c r="A36" s="11">
        <v>32</v>
      </c>
      <c r="B36" s="35">
        <f t="shared" si="1"/>
        <v>36</v>
      </c>
      <c r="C36" s="364"/>
      <c r="D36" s="114">
        <v>7.3</v>
      </c>
      <c r="E36" s="115">
        <v>7.3</v>
      </c>
      <c r="F36" s="119">
        <v>17.100000000000001</v>
      </c>
      <c r="G36" s="120">
        <v>17.100000000000001</v>
      </c>
      <c r="H36" s="120">
        <v>17.100000000000001</v>
      </c>
      <c r="I36" s="120">
        <v>17.100000000000001</v>
      </c>
      <c r="J36" s="120">
        <v>17.100000000000001</v>
      </c>
      <c r="K36" s="121">
        <v>17.100000000000001</v>
      </c>
      <c r="L36" s="116">
        <v>11</v>
      </c>
      <c r="M36" s="116">
        <v>11</v>
      </c>
      <c r="N36" s="116">
        <v>11</v>
      </c>
      <c r="O36" s="116">
        <v>11</v>
      </c>
      <c r="P36" s="116">
        <v>11</v>
      </c>
      <c r="Q36" s="116">
        <v>11</v>
      </c>
      <c r="R36" s="116">
        <v>11</v>
      </c>
      <c r="S36" s="116">
        <v>11</v>
      </c>
      <c r="T36" s="116">
        <v>11</v>
      </c>
      <c r="U36" s="11">
        <v>16</v>
      </c>
      <c r="V36" s="11">
        <v>16</v>
      </c>
      <c r="W36" s="11">
        <v>16</v>
      </c>
      <c r="X36" s="11">
        <v>16</v>
      </c>
      <c r="Y36" s="11">
        <v>16</v>
      </c>
      <c r="Z36" s="11">
        <v>16</v>
      </c>
      <c r="AA36" s="11">
        <v>16</v>
      </c>
      <c r="AB36" s="21">
        <v>11.1</v>
      </c>
      <c r="AC36" s="11">
        <v>12.6</v>
      </c>
      <c r="AD36" s="21">
        <v>21.7</v>
      </c>
      <c r="AE36" s="11">
        <v>10.8</v>
      </c>
      <c r="AF36" s="11">
        <v>10.8</v>
      </c>
      <c r="AG36" s="11">
        <v>10.8</v>
      </c>
      <c r="AH36" s="21">
        <v>14.1</v>
      </c>
      <c r="AI36" s="21">
        <v>14.1</v>
      </c>
    </row>
    <row r="37" spans="1:35" s="12" customFormat="1" x14ac:dyDescent="0.25">
      <c r="A37" s="12">
        <v>33</v>
      </c>
      <c r="B37" s="35">
        <f t="shared" si="1"/>
        <v>37</v>
      </c>
      <c r="C37" s="351" t="s">
        <v>18</v>
      </c>
      <c r="D37" s="97">
        <v>7.1</v>
      </c>
      <c r="E37" s="98">
        <v>7.1</v>
      </c>
      <c r="F37" s="104">
        <v>16.3</v>
      </c>
      <c r="G37" s="105">
        <v>16.3</v>
      </c>
      <c r="H37" s="105">
        <v>16.3</v>
      </c>
      <c r="I37" s="105">
        <v>16.3</v>
      </c>
      <c r="J37" s="105">
        <v>16.3</v>
      </c>
      <c r="K37" s="106">
        <v>16.3</v>
      </c>
      <c r="L37" s="103">
        <v>10.6</v>
      </c>
      <c r="M37" s="103">
        <v>10.6</v>
      </c>
      <c r="N37" s="103">
        <v>10.6</v>
      </c>
      <c r="O37" s="103">
        <v>10.6</v>
      </c>
      <c r="P37" s="103">
        <v>10.6</v>
      </c>
      <c r="Q37" s="103">
        <v>10.6</v>
      </c>
      <c r="R37" s="103">
        <v>10.6</v>
      </c>
      <c r="S37" s="103">
        <v>10.6</v>
      </c>
      <c r="T37" s="103">
        <v>10.6</v>
      </c>
      <c r="U37" s="12">
        <v>15.7</v>
      </c>
      <c r="V37" s="12">
        <v>15.7</v>
      </c>
      <c r="W37" s="12">
        <v>15.7</v>
      </c>
      <c r="X37" s="12">
        <v>15.7</v>
      </c>
      <c r="Y37" s="12">
        <v>15.7</v>
      </c>
      <c r="Z37" s="12">
        <v>15.7</v>
      </c>
      <c r="AA37" s="12">
        <v>15.7</v>
      </c>
      <c r="AB37" s="22">
        <v>10.8</v>
      </c>
      <c r="AC37" s="12">
        <v>12.4</v>
      </c>
      <c r="AD37" s="22">
        <v>21.4</v>
      </c>
      <c r="AE37" s="12">
        <v>10.6</v>
      </c>
      <c r="AF37" s="12">
        <v>10.6</v>
      </c>
      <c r="AG37" s="12">
        <v>10.6</v>
      </c>
      <c r="AH37" s="22">
        <v>13.9</v>
      </c>
      <c r="AI37" s="22">
        <v>13.9</v>
      </c>
    </row>
    <row r="38" spans="1:35" s="12" customFormat="1" x14ac:dyDescent="0.25">
      <c r="A38" s="12">
        <v>34</v>
      </c>
      <c r="B38" s="35">
        <f t="shared" si="1"/>
        <v>38</v>
      </c>
      <c r="C38" s="352"/>
      <c r="D38" s="99">
        <v>7.1</v>
      </c>
      <c r="E38" s="100">
        <v>7.1</v>
      </c>
      <c r="F38" s="107">
        <v>16.3</v>
      </c>
      <c r="G38" s="12">
        <v>16.3</v>
      </c>
      <c r="H38" s="12">
        <v>16.3</v>
      </c>
      <c r="I38" s="12">
        <v>16.3</v>
      </c>
      <c r="J38" s="12">
        <v>16.3</v>
      </c>
      <c r="K38" s="108">
        <v>16.3</v>
      </c>
      <c r="L38" s="103">
        <v>10.6</v>
      </c>
      <c r="M38" s="103">
        <v>10.6</v>
      </c>
      <c r="N38" s="103">
        <v>10.6</v>
      </c>
      <c r="O38" s="103">
        <v>10.6</v>
      </c>
      <c r="P38" s="103">
        <v>10.6</v>
      </c>
      <c r="Q38" s="103">
        <v>10.6</v>
      </c>
      <c r="R38" s="103">
        <v>10.6</v>
      </c>
      <c r="S38" s="103">
        <v>10.6</v>
      </c>
      <c r="T38" s="103">
        <v>10.6</v>
      </c>
      <c r="U38" s="12">
        <v>15.7</v>
      </c>
      <c r="V38" s="12">
        <v>15.7</v>
      </c>
      <c r="W38" s="12">
        <v>15.7</v>
      </c>
      <c r="X38" s="12">
        <v>15.7</v>
      </c>
      <c r="Y38" s="12">
        <v>15.7</v>
      </c>
      <c r="Z38" s="12">
        <v>15.7</v>
      </c>
      <c r="AA38" s="12">
        <v>15.7</v>
      </c>
      <c r="AB38" s="22">
        <v>10.8</v>
      </c>
      <c r="AC38" s="12">
        <v>12.4</v>
      </c>
      <c r="AD38" s="22">
        <v>21.4</v>
      </c>
      <c r="AE38" s="12">
        <v>10.6</v>
      </c>
      <c r="AF38" s="12">
        <v>10.6</v>
      </c>
      <c r="AG38" s="12">
        <v>10.6</v>
      </c>
      <c r="AH38" s="22">
        <v>13.9</v>
      </c>
      <c r="AI38" s="22">
        <v>13.9</v>
      </c>
    </row>
    <row r="39" spans="1:35" s="12" customFormat="1" x14ac:dyDescent="0.25">
      <c r="A39" s="12">
        <v>35</v>
      </c>
      <c r="B39" s="35">
        <f t="shared" si="1"/>
        <v>39</v>
      </c>
      <c r="C39" s="352"/>
      <c r="D39" s="99">
        <v>7.1</v>
      </c>
      <c r="E39" s="100">
        <v>7.1</v>
      </c>
      <c r="F39" s="107">
        <v>16.3</v>
      </c>
      <c r="G39" s="12">
        <v>16.3</v>
      </c>
      <c r="H39" s="12">
        <v>16.3</v>
      </c>
      <c r="I39" s="12">
        <v>16.3</v>
      </c>
      <c r="J39" s="12">
        <v>16.3</v>
      </c>
      <c r="K39" s="108">
        <v>16.3</v>
      </c>
      <c r="L39" s="103">
        <v>10.6</v>
      </c>
      <c r="M39" s="103">
        <v>10.6</v>
      </c>
      <c r="N39" s="103">
        <v>10.6</v>
      </c>
      <c r="O39" s="103">
        <v>10.6</v>
      </c>
      <c r="P39" s="103">
        <v>10.6</v>
      </c>
      <c r="Q39" s="103">
        <v>10.6</v>
      </c>
      <c r="R39" s="103">
        <v>10.6</v>
      </c>
      <c r="S39" s="103">
        <v>10.6</v>
      </c>
      <c r="T39" s="103">
        <v>10.6</v>
      </c>
      <c r="U39" s="12">
        <v>15.7</v>
      </c>
      <c r="V39" s="12">
        <v>15.7</v>
      </c>
      <c r="W39" s="12">
        <v>15.7</v>
      </c>
      <c r="X39" s="12">
        <v>15.7</v>
      </c>
      <c r="Y39" s="12">
        <v>15.7</v>
      </c>
      <c r="Z39" s="12">
        <v>15.7</v>
      </c>
      <c r="AA39" s="12">
        <v>15.7</v>
      </c>
      <c r="AB39" s="22">
        <v>10.8</v>
      </c>
      <c r="AC39" s="12">
        <v>12.4</v>
      </c>
      <c r="AD39" s="22">
        <v>21.4</v>
      </c>
      <c r="AE39" s="12">
        <v>10.6</v>
      </c>
      <c r="AF39" s="12">
        <v>10.6</v>
      </c>
      <c r="AG39" s="12">
        <v>10.6</v>
      </c>
      <c r="AH39" s="22">
        <v>13.9</v>
      </c>
      <c r="AI39" s="22">
        <v>13.9</v>
      </c>
    </row>
    <row r="40" spans="1:35" s="12" customFormat="1" x14ac:dyDescent="0.25">
      <c r="A40" s="12">
        <v>36</v>
      </c>
      <c r="B40" s="35">
        <f t="shared" si="1"/>
        <v>40</v>
      </c>
      <c r="C40" s="352"/>
      <c r="D40" s="99">
        <v>7.1</v>
      </c>
      <c r="E40" s="100">
        <v>7.1</v>
      </c>
      <c r="F40" s="107">
        <v>16.3</v>
      </c>
      <c r="G40" s="12">
        <v>16.3</v>
      </c>
      <c r="H40" s="12">
        <v>16.3</v>
      </c>
      <c r="I40" s="12">
        <v>16.3</v>
      </c>
      <c r="J40" s="12">
        <v>16.3</v>
      </c>
      <c r="K40" s="108">
        <v>16.3</v>
      </c>
      <c r="L40" s="103">
        <v>10.6</v>
      </c>
      <c r="M40" s="103">
        <v>10.6</v>
      </c>
      <c r="N40" s="103">
        <v>10.6</v>
      </c>
      <c r="O40" s="103">
        <v>10.6</v>
      </c>
      <c r="P40" s="103">
        <v>10.6</v>
      </c>
      <c r="Q40" s="103">
        <v>10.6</v>
      </c>
      <c r="R40" s="103">
        <v>10.6</v>
      </c>
      <c r="S40" s="103">
        <v>10.6</v>
      </c>
      <c r="T40" s="103">
        <v>10.6</v>
      </c>
      <c r="U40" s="12">
        <v>15.7</v>
      </c>
      <c r="V40" s="12">
        <v>15.7</v>
      </c>
      <c r="W40" s="12">
        <v>15.7</v>
      </c>
      <c r="X40" s="12">
        <v>15.7</v>
      </c>
      <c r="Y40" s="12">
        <v>15.7</v>
      </c>
      <c r="Z40" s="12">
        <v>15.7</v>
      </c>
      <c r="AA40" s="12">
        <v>15.7</v>
      </c>
      <c r="AB40" s="22">
        <v>10.8</v>
      </c>
      <c r="AC40" s="12">
        <v>12.4</v>
      </c>
      <c r="AD40" s="22">
        <v>21.4</v>
      </c>
      <c r="AE40" s="12">
        <v>10.6</v>
      </c>
      <c r="AF40" s="12">
        <v>10.6</v>
      </c>
      <c r="AG40" s="12">
        <v>10.6</v>
      </c>
      <c r="AH40" s="22">
        <v>13.9</v>
      </c>
      <c r="AI40" s="22">
        <v>13.9</v>
      </c>
    </row>
    <row r="41" spans="1:35" s="12" customFormat="1" ht="15.75" thickBot="1" x14ac:dyDescent="0.3">
      <c r="A41" s="12">
        <v>37</v>
      </c>
      <c r="B41" s="35">
        <f t="shared" si="1"/>
        <v>41</v>
      </c>
      <c r="C41" s="353"/>
      <c r="D41" s="101">
        <v>7.1</v>
      </c>
      <c r="E41" s="102">
        <v>7.1</v>
      </c>
      <c r="F41" s="109">
        <v>16.3</v>
      </c>
      <c r="G41" s="110">
        <v>16.3</v>
      </c>
      <c r="H41" s="110">
        <v>16.3</v>
      </c>
      <c r="I41" s="110">
        <v>16.3</v>
      </c>
      <c r="J41" s="110">
        <v>16.3</v>
      </c>
      <c r="K41" s="111">
        <v>16.3</v>
      </c>
      <c r="L41" s="103">
        <v>10.6</v>
      </c>
      <c r="M41" s="103">
        <v>10.6</v>
      </c>
      <c r="N41" s="103">
        <v>10.6</v>
      </c>
      <c r="O41" s="103">
        <v>10.6</v>
      </c>
      <c r="P41" s="103">
        <v>10.6</v>
      </c>
      <c r="Q41" s="103">
        <v>10.6</v>
      </c>
      <c r="R41" s="103">
        <v>10.6</v>
      </c>
      <c r="S41" s="103">
        <v>10.6</v>
      </c>
      <c r="T41" s="103">
        <v>10.6</v>
      </c>
      <c r="U41" s="12">
        <v>15.7</v>
      </c>
      <c r="V41" s="12">
        <v>15.7</v>
      </c>
      <c r="W41" s="12">
        <v>15.7</v>
      </c>
      <c r="X41" s="12">
        <v>15.7</v>
      </c>
      <c r="Y41" s="12">
        <v>15.7</v>
      </c>
      <c r="Z41" s="12">
        <v>15.7</v>
      </c>
      <c r="AA41" s="12">
        <v>15.7</v>
      </c>
      <c r="AB41" s="22">
        <v>10.8</v>
      </c>
      <c r="AC41" s="12">
        <v>12.4</v>
      </c>
      <c r="AD41" s="22">
        <v>21.4</v>
      </c>
      <c r="AE41" s="12">
        <v>10.6</v>
      </c>
      <c r="AF41" s="12">
        <v>10.6</v>
      </c>
      <c r="AG41" s="12">
        <v>10.6</v>
      </c>
      <c r="AH41" s="22">
        <v>13.9</v>
      </c>
      <c r="AI41" s="22">
        <v>13.9</v>
      </c>
    </row>
    <row r="42" spans="1:35" s="13" customFormat="1" x14ac:dyDescent="0.25">
      <c r="A42" s="13">
        <v>38</v>
      </c>
      <c r="B42" s="35">
        <f t="shared" si="1"/>
        <v>42</v>
      </c>
      <c r="C42" s="344" t="s">
        <v>19</v>
      </c>
      <c r="D42" s="79">
        <v>6.9</v>
      </c>
      <c r="E42" s="80">
        <v>6.9</v>
      </c>
      <c r="F42" s="89">
        <v>15.6</v>
      </c>
      <c r="G42" s="90">
        <v>15.6</v>
      </c>
      <c r="H42" s="90">
        <v>15.6</v>
      </c>
      <c r="I42" s="90">
        <v>15.6</v>
      </c>
      <c r="J42" s="90">
        <v>15.6</v>
      </c>
      <c r="K42" s="91">
        <v>15.6</v>
      </c>
      <c r="L42" s="85">
        <v>10.199999999999999</v>
      </c>
      <c r="M42" s="85">
        <v>10.199999999999999</v>
      </c>
      <c r="N42" s="85">
        <v>10.199999999999999</v>
      </c>
      <c r="O42" s="85">
        <v>10.199999999999999</v>
      </c>
      <c r="P42" s="85">
        <v>10.199999999999999</v>
      </c>
      <c r="Q42" s="85">
        <v>10.199999999999999</v>
      </c>
      <c r="R42" s="85">
        <v>10.199999999999999</v>
      </c>
      <c r="S42" s="85">
        <v>10.199999999999999</v>
      </c>
      <c r="T42" s="85">
        <v>10.199999999999999</v>
      </c>
      <c r="U42" s="13">
        <v>15.3</v>
      </c>
      <c r="V42" s="13">
        <v>15.3</v>
      </c>
      <c r="W42" s="13">
        <v>15.3</v>
      </c>
      <c r="X42" s="13">
        <v>15.3</v>
      </c>
      <c r="Y42" s="13">
        <v>15.3</v>
      </c>
      <c r="Z42" s="13">
        <v>15.3</v>
      </c>
      <c r="AA42" s="13">
        <v>15.3</v>
      </c>
      <c r="AB42" s="23">
        <v>10.5</v>
      </c>
      <c r="AC42" s="13">
        <v>12.3</v>
      </c>
      <c r="AD42" s="23">
        <v>21.2</v>
      </c>
      <c r="AE42" s="13">
        <v>10.5</v>
      </c>
      <c r="AF42" s="13">
        <v>10.5</v>
      </c>
      <c r="AG42" s="13">
        <v>10.5</v>
      </c>
      <c r="AH42" s="23">
        <v>13.7</v>
      </c>
      <c r="AI42" s="23">
        <v>13.7</v>
      </c>
    </row>
    <row r="43" spans="1:35" s="13" customFormat="1" x14ac:dyDescent="0.25">
      <c r="A43" s="13">
        <v>39</v>
      </c>
      <c r="B43" s="35">
        <f t="shared" si="1"/>
        <v>43</v>
      </c>
      <c r="C43" s="345"/>
      <c r="D43" s="81">
        <v>6.9</v>
      </c>
      <c r="E43" s="82">
        <v>6.9</v>
      </c>
      <c r="F43" s="92">
        <v>15.6</v>
      </c>
      <c r="G43" s="13">
        <v>15.6</v>
      </c>
      <c r="H43" s="13">
        <v>15.6</v>
      </c>
      <c r="I43" s="13">
        <v>15.6</v>
      </c>
      <c r="J43" s="13">
        <v>15.6</v>
      </c>
      <c r="K43" s="93">
        <v>15.6</v>
      </c>
      <c r="L43" s="85">
        <v>10.199999999999999</v>
      </c>
      <c r="M43" s="85">
        <v>10.199999999999999</v>
      </c>
      <c r="N43" s="85">
        <v>10.199999999999999</v>
      </c>
      <c r="O43" s="85">
        <v>10.199999999999999</v>
      </c>
      <c r="P43" s="85">
        <v>10.199999999999999</v>
      </c>
      <c r="Q43" s="85">
        <v>10.199999999999999</v>
      </c>
      <c r="R43" s="85">
        <v>10.199999999999999</v>
      </c>
      <c r="S43" s="85">
        <v>10.199999999999999</v>
      </c>
      <c r="T43" s="85">
        <v>10.199999999999999</v>
      </c>
      <c r="U43" s="13">
        <v>15.3</v>
      </c>
      <c r="V43" s="13">
        <v>15.3</v>
      </c>
      <c r="W43" s="13">
        <v>15.3</v>
      </c>
      <c r="X43" s="13">
        <v>15.3</v>
      </c>
      <c r="Y43" s="13">
        <v>15.3</v>
      </c>
      <c r="Z43" s="13">
        <v>15.3</v>
      </c>
      <c r="AA43" s="13">
        <v>15.3</v>
      </c>
      <c r="AB43" s="23">
        <v>10.5</v>
      </c>
      <c r="AC43" s="13">
        <v>12.3</v>
      </c>
      <c r="AD43" s="23">
        <v>21.2</v>
      </c>
      <c r="AE43" s="13">
        <v>10.5</v>
      </c>
      <c r="AF43" s="13">
        <v>10.5</v>
      </c>
      <c r="AG43" s="13">
        <v>10.5</v>
      </c>
      <c r="AH43" s="23">
        <v>13.7</v>
      </c>
      <c r="AI43" s="23">
        <v>13.7</v>
      </c>
    </row>
    <row r="44" spans="1:35" s="13" customFormat="1" x14ac:dyDescent="0.25">
      <c r="A44" s="13">
        <v>40</v>
      </c>
      <c r="B44" s="35">
        <f t="shared" si="1"/>
        <v>44</v>
      </c>
      <c r="C44" s="345"/>
      <c r="D44" s="81">
        <v>6.9</v>
      </c>
      <c r="E44" s="82">
        <v>6.9</v>
      </c>
      <c r="F44" s="92">
        <v>15.6</v>
      </c>
      <c r="G44" s="13">
        <v>15.6</v>
      </c>
      <c r="H44" s="13">
        <v>15.6</v>
      </c>
      <c r="I44" s="13">
        <v>15.6</v>
      </c>
      <c r="J44" s="13">
        <v>15.6</v>
      </c>
      <c r="K44" s="93">
        <v>15.6</v>
      </c>
      <c r="L44" s="85">
        <v>10.199999999999999</v>
      </c>
      <c r="M44" s="85">
        <v>10.199999999999999</v>
      </c>
      <c r="N44" s="85">
        <v>10.199999999999999</v>
      </c>
      <c r="O44" s="85">
        <v>10.199999999999999</v>
      </c>
      <c r="P44" s="85">
        <v>10.199999999999999</v>
      </c>
      <c r="Q44" s="85">
        <v>10.199999999999999</v>
      </c>
      <c r="R44" s="85">
        <v>10.199999999999999</v>
      </c>
      <c r="S44" s="85">
        <v>10.199999999999999</v>
      </c>
      <c r="T44" s="85">
        <v>10.199999999999999</v>
      </c>
      <c r="U44" s="13">
        <v>15.3</v>
      </c>
      <c r="V44" s="13">
        <v>15.3</v>
      </c>
      <c r="W44" s="13">
        <v>15.3</v>
      </c>
      <c r="X44" s="13">
        <v>15.3</v>
      </c>
      <c r="Y44" s="13">
        <v>15.3</v>
      </c>
      <c r="Z44" s="13">
        <v>15.3</v>
      </c>
      <c r="AA44" s="13">
        <v>15.3</v>
      </c>
      <c r="AB44" s="23">
        <v>10.5</v>
      </c>
      <c r="AC44" s="13">
        <v>12.3</v>
      </c>
      <c r="AD44" s="23">
        <v>21.2</v>
      </c>
      <c r="AE44" s="13">
        <v>10.5</v>
      </c>
      <c r="AF44" s="13">
        <v>10.5</v>
      </c>
      <c r="AG44" s="13">
        <v>10.5</v>
      </c>
      <c r="AH44" s="23">
        <v>13.7</v>
      </c>
      <c r="AI44" s="23">
        <v>13.7</v>
      </c>
    </row>
    <row r="45" spans="1:35" s="13" customFormat="1" x14ac:dyDescent="0.25">
      <c r="A45" s="13">
        <v>41</v>
      </c>
      <c r="B45" s="35">
        <f t="shared" si="1"/>
        <v>45</v>
      </c>
      <c r="C45" s="345"/>
      <c r="D45" s="81">
        <v>6.9</v>
      </c>
      <c r="E45" s="82">
        <v>6.9</v>
      </c>
      <c r="F45" s="92">
        <v>15.6</v>
      </c>
      <c r="G45" s="13">
        <v>15.6</v>
      </c>
      <c r="H45" s="13">
        <v>15.6</v>
      </c>
      <c r="I45" s="13">
        <v>15.6</v>
      </c>
      <c r="J45" s="13">
        <v>15.6</v>
      </c>
      <c r="K45" s="93">
        <v>15.6</v>
      </c>
      <c r="L45" s="85">
        <v>10.199999999999999</v>
      </c>
      <c r="M45" s="85">
        <v>10.199999999999999</v>
      </c>
      <c r="N45" s="85">
        <v>10.199999999999999</v>
      </c>
      <c r="O45" s="85">
        <v>10.199999999999999</v>
      </c>
      <c r="P45" s="85">
        <v>10.199999999999999</v>
      </c>
      <c r="Q45" s="85">
        <v>10.199999999999999</v>
      </c>
      <c r="R45" s="85">
        <v>10.199999999999999</v>
      </c>
      <c r="S45" s="85">
        <v>10.199999999999999</v>
      </c>
      <c r="T45" s="85">
        <v>10.199999999999999</v>
      </c>
      <c r="U45" s="13">
        <v>15.3</v>
      </c>
      <c r="V45" s="13">
        <v>15.3</v>
      </c>
      <c r="W45" s="13">
        <v>15.3</v>
      </c>
      <c r="X45" s="13">
        <v>15.3</v>
      </c>
      <c r="Y45" s="13">
        <v>15.3</v>
      </c>
      <c r="Z45" s="13">
        <v>15.3</v>
      </c>
      <c r="AA45" s="13">
        <v>15.3</v>
      </c>
      <c r="AB45" s="23">
        <v>10.5</v>
      </c>
      <c r="AC45" s="13">
        <v>12.3</v>
      </c>
      <c r="AD45" s="23">
        <v>21.2</v>
      </c>
      <c r="AE45" s="13">
        <v>10.5</v>
      </c>
      <c r="AF45" s="13">
        <v>10.5</v>
      </c>
      <c r="AG45" s="13">
        <v>10.5</v>
      </c>
      <c r="AH45" s="23">
        <v>13.7</v>
      </c>
      <c r="AI45" s="23">
        <v>13.7</v>
      </c>
    </row>
    <row r="46" spans="1:35" s="13" customFormat="1" ht="15.75" thickBot="1" x14ac:dyDescent="0.3">
      <c r="A46" s="13">
        <v>42</v>
      </c>
      <c r="B46" s="35">
        <f t="shared" si="1"/>
        <v>46</v>
      </c>
      <c r="C46" s="346"/>
      <c r="D46" s="83">
        <v>6.9</v>
      </c>
      <c r="E46" s="84">
        <v>6.9</v>
      </c>
      <c r="F46" s="94">
        <v>15.6</v>
      </c>
      <c r="G46" s="95">
        <v>15.6</v>
      </c>
      <c r="H46" s="95">
        <v>15.6</v>
      </c>
      <c r="I46" s="95">
        <v>15.6</v>
      </c>
      <c r="J46" s="95">
        <v>15.6</v>
      </c>
      <c r="K46" s="96">
        <v>15.6</v>
      </c>
      <c r="L46" s="85">
        <v>10.199999999999999</v>
      </c>
      <c r="M46" s="85">
        <v>10.199999999999999</v>
      </c>
      <c r="N46" s="85">
        <v>10.199999999999999</v>
      </c>
      <c r="O46" s="85">
        <v>10.199999999999999</v>
      </c>
      <c r="P46" s="85">
        <v>10.199999999999999</v>
      </c>
      <c r="Q46" s="85">
        <v>10.199999999999999</v>
      </c>
      <c r="R46" s="85">
        <v>10.199999999999999</v>
      </c>
      <c r="S46" s="85">
        <v>10.199999999999999</v>
      </c>
      <c r="T46" s="85">
        <v>10.199999999999999</v>
      </c>
      <c r="U46" s="13">
        <v>15.3</v>
      </c>
      <c r="V46" s="13">
        <v>15.3</v>
      </c>
      <c r="W46" s="13">
        <v>15.3</v>
      </c>
      <c r="X46" s="13">
        <v>15.3</v>
      </c>
      <c r="Y46" s="13">
        <v>15.3</v>
      </c>
      <c r="Z46" s="13">
        <v>15.3</v>
      </c>
      <c r="AA46" s="13">
        <v>15.3</v>
      </c>
      <c r="AB46" s="23">
        <v>10.5</v>
      </c>
      <c r="AC46" s="13">
        <v>12.3</v>
      </c>
      <c r="AD46" s="23">
        <v>21.2</v>
      </c>
      <c r="AE46" s="13">
        <v>10.5</v>
      </c>
      <c r="AF46" s="13">
        <v>10.5</v>
      </c>
      <c r="AG46" s="13">
        <v>10.5</v>
      </c>
      <c r="AH46" s="23">
        <v>13.7</v>
      </c>
      <c r="AI46" s="23">
        <v>13.7</v>
      </c>
    </row>
    <row r="47" spans="1:35" s="14" customFormat="1" x14ac:dyDescent="0.25">
      <c r="A47" s="14">
        <v>43</v>
      </c>
      <c r="B47" s="35">
        <f t="shared" si="1"/>
        <v>47</v>
      </c>
      <c r="C47" s="347" t="s">
        <v>20</v>
      </c>
      <c r="D47" s="77">
        <v>6.7</v>
      </c>
      <c r="E47" s="78">
        <v>6.7</v>
      </c>
      <c r="F47" s="86">
        <v>15.1</v>
      </c>
      <c r="G47" s="87">
        <v>15.1</v>
      </c>
      <c r="H47" s="87">
        <v>15.1</v>
      </c>
      <c r="I47" s="87">
        <v>15.1</v>
      </c>
      <c r="J47" s="87">
        <v>15.1</v>
      </c>
      <c r="K47" s="88">
        <v>15.1</v>
      </c>
      <c r="L47" s="67">
        <v>9.8000000000000007</v>
      </c>
      <c r="M47" s="67">
        <v>9.8000000000000007</v>
      </c>
      <c r="N47" s="67">
        <v>9.8000000000000007</v>
      </c>
      <c r="O47" s="67">
        <v>9.8000000000000007</v>
      </c>
      <c r="P47" s="67">
        <v>9.8000000000000007</v>
      </c>
      <c r="Q47" s="67">
        <v>9.8000000000000007</v>
      </c>
      <c r="R47" s="67">
        <v>9.8000000000000007</v>
      </c>
      <c r="S47" s="67">
        <v>9.8000000000000007</v>
      </c>
      <c r="T47" s="67">
        <v>9.8000000000000007</v>
      </c>
      <c r="U47" s="14">
        <v>14.8</v>
      </c>
      <c r="V47" s="14">
        <v>14.8</v>
      </c>
      <c r="W47" s="14">
        <v>14.8</v>
      </c>
      <c r="X47" s="14">
        <v>14.8</v>
      </c>
      <c r="Y47" s="14">
        <v>14.8</v>
      </c>
      <c r="Z47" s="14">
        <v>14.8</v>
      </c>
      <c r="AA47" s="14">
        <v>14.8</v>
      </c>
      <c r="AB47" s="24">
        <v>10.199999999999999</v>
      </c>
      <c r="AC47" s="14">
        <v>12.2</v>
      </c>
      <c r="AD47" s="24">
        <v>21</v>
      </c>
      <c r="AE47" s="14">
        <v>10.4</v>
      </c>
      <c r="AF47" s="14">
        <v>10.4</v>
      </c>
      <c r="AG47" s="14">
        <v>10.4</v>
      </c>
      <c r="AH47" s="24">
        <v>13.5</v>
      </c>
      <c r="AI47" s="24">
        <v>13.5</v>
      </c>
    </row>
    <row r="48" spans="1:35" s="14" customFormat="1" x14ac:dyDescent="0.25">
      <c r="A48" s="14">
        <v>44</v>
      </c>
      <c r="B48" s="35">
        <f t="shared" si="1"/>
        <v>48</v>
      </c>
      <c r="C48" s="348"/>
      <c r="D48" s="73">
        <v>6.7</v>
      </c>
      <c r="E48" s="74">
        <v>6.7</v>
      </c>
      <c r="F48" s="68">
        <v>15.1</v>
      </c>
      <c r="G48" s="14">
        <v>15.1</v>
      </c>
      <c r="H48" s="14">
        <v>15.1</v>
      </c>
      <c r="I48" s="14">
        <v>15.1</v>
      </c>
      <c r="J48" s="14">
        <v>15.1</v>
      </c>
      <c r="K48" s="69">
        <v>15.1</v>
      </c>
      <c r="L48" s="67">
        <v>9.8000000000000007</v>
      </c>
      <c r="M48" s="67">
        <v>9.8000000000000007</v>
      </c>
      <c r="N48" s="67">
        <v>9.8000000000000007</v>
      </c>
      <c r="O48" s="67">
        <v>9.8000000000000007</v>
      </c>
      <c r="P48" s="67">
        <v>9.8000000000000007</v>
      </c>
      <c r="Q48" s="67">
        <v>9.8000000000000007</v>
      </c>
      <c r="R48" s="67">
        <v>9.8000000000000007</v>
      </c>
      <c r="S48" s="67">
        <v>9.8000000000000007</v>
      </c>
      <c r="T48" s="67">
        <v>9.8000000000000007</v>
      </c>
      <c r="U48" s="14">
        <v>14.8</v>
      </c>
      <c r="V48" s="14">
        <v>14.8</v>
      </c>
      <c r="W48" s="14">
        <v>14.8</v>
      </c>
      <c r="X48" s="14">
        <v>14.8</v>
      </c>
      <c r="Y48" s="14">
        <v>14.8</v>
      </c>
      <c r="Z48" s="14">
        <v>14.8</v>
      </c>
      <c r="AA48" s="14">
        <v>14.8</v>
      </c>
      <c r="AB48" s="24">
        <v>10.199999999999999</v>
      </c>
      <c r="AC48" s="14">
        <v>12.2</v>
      </c>
      <c r="AD48" s="24">
        <v>21</v>
      </c>
      <c r="AE48" s="14">
        <v>10.4</v>
      </c>
      <c r="AF48" s="14">
        <v>10.4</v>
      </c>
      <c r="AG48" s="14">
        <v>10.4</v>
      </c>
      <c r="AH48" s="24">
        <v>13.5</v>
      </c>
      <c r="AI48" s="24">
        <v>13.5</v>
      </c>
    </row>
    <row r="49" spans="1:35" s="14" customFormat="1" x14ac:dyDescent="0.25">
      <c r="A49" s="14">
        <v>45</v>
      </c>
      <c r="B49" s="35">
        <f t="shared" si="1"/>
        <v>49</v>
      </c>
      <c r="C49" s="348"/>
      <c r="D49" s="73">
        <v>6.7</v>
      </c>
      <c r="E49" s="74">
        <v>6.7</v>
      </c>
      <c r="F49" s="68">
        <v>15.1</v>
      </c>
      <c r="G49" s="14">
        <v>15.1</v>
      </c>
      <c r="H49" s="14">
        <v>15.1</v>
      </c>
      <c r="I49" s="14">
        <v>15.1</v>
      </c>
      <c r="J49" s="14">
        <v>15.1</v>
      </c>
      <c r="K49" s="69">
        <v>15.1</v>
      </c>
      <c r="L49" s="67">
        <v>9.8000000000000007</v>
      </c>
      <c r="M49" s="67">
        <v>9.8000000000000007</v>
      </c>
      <c r="N49" s="67">
        <v>9.8000000000000007</v>
      </c>
      <c r="O49" s="67">
        <v>9.8000000000000007</v>
      </c>
      <c r="P49" s="67">
        <v>9.8000000000000007</v>
      </c>
      <c r="Q49" s="67">
        <v>9.8000000000000007</v>
      </c>
      <c r="R49" s="67">
        <v>9.8000000000000007</v>
      </c>
      <c r="S49" s="67">
        <v>9.8000000000000007</v>
      </c>
      <c r="T49" s="67">
        <v>9.8000000000000007</v>
      </c>
      <c r="U49" s="14">
        <v>14.8</v>
      </c>
      <c r="V49" s="14">
        <v>14.8</v>
      </c>
      <c r="W49" s="14">
        <v>14.8</v>
      </c>
      <c r="X49" s="14">
        <v>14.8</v>
      </c>
      <c r="Y49" s="14">
        <v>14.8</v>
      </c>
      <c r="Z49" s="14">
        <v>14.8</v>
      </c>
      <c r="AA49" s="14">
        <v>14.8</v>
      </c>
      <c r="AB49" s="24">
        <v>10.199999999999999</v>
      </c>
      <c r="AC49" s="14">
        <v>12.2</v>
      </c>
      <c r="AD49" s="24">
        <v>21</v>
      </c>
      <c r="AE49" s="14">
        <v>10.4</v>
      </c>
      <c r="AF49" s="14">
        <v>10.4</v>
      </c>
      <c r="AG49" s="14">
        <v>10.4</v>
      </c>
      <c r="AH49" s="24">
        <v>13.5</v>
      </c>
      <c r="AI49" s="24">
        <v>13.5</v>
      </c>
    </row>
    <row r="50" spans="1:35" s="14" customFormat="1" x14ac:dyDescent="0.25">
      <c r="A50" s="14">
        <v>46</v>
      </c>
      <c r="B50" s="35">
        <f t="shared" si="1"/>
        <v>50</v>
      </c>
      <c r="C50" s="348"/>
      <c r="D50" s="73">
        <v>6.7</v>
      </c>
      <c r="E50" s="74">
        <v>6.7</v>
      </c>
      <c r="F50" s="68">
        <v>15.1</v>
      </c>
      <c r="G50" s="14">
        <v>15.1</v>
      </c>
      <c r="H50" s="14">
        <v>15.1</v>
      </c>
      <c r="I50" s="14">
        <v>15.1</v>
      </c>
      <c r="J50" s="14">
        <v>15.1</v>
      </c>
      <c r="K50" s="69">
        <v>15.1</v>
      </c>
      <c r="L50" s="67">
        <v>9.8000000000000007</v>
      </c>
      <c r="M50" s="67">
        <v>9.8000000000000007</v>
      </c>
      <c r="N50" s="67">
        <v>9.8000000000000007</v>
      </c>
      <c r="O50" s="67">
        <v>9.8000000000000007</v>
      </c>
      <c r="P50" s="67">
        <v>9.8000000000000007</v>
      </c>
      <c r="Q50" s="67">
        <v>9.8000000000000007</v>
      </c>
      <c r="R50" s="67">
        <v>9.8000000000000007</v>
      </c>
      <c r="S50" s="67">
        <v>9.8000000000000007</v>
      </c>
      <c r="T50" s="67">
        <v>9.8000000000000007</v>
      </c>
      <c r="U50" s="14">
        <v>14.8</v>
      </c>
      <c r="V50" s="14">
        <v>14.8</v>
      </c>
      <c r="W50" s="14">
        <v>14.8</v>
      </c>
      <c r="X50" s="14">
        <v>14.8</v>
      </c>
      <c r="Y50" s="14">
        <v>14.8</v>
      </c>
      <c r="Z50" s="14">
        <v>14.8</v>
      </c>
      <c r="AA50" s="14">
        <v>14.8</v>
      </c>
      <c r="AB50" s="24">
        <v>10.199999999999999</v>
      </c>
      <c r="AC50" s="14">
        <v>12.2</v>
      </c>
      <c r="AD50" s="24">
        <v>21</v>
      </c>
      <c r="AE50" s="14">
        <v>10.4</v>
      </c>
      <c r="AF50" s="14">
        <v>10.4</v>
      </c>
      <c r="AG50" s="14">
        <v>10.4</v>
      </c>
      <c r="AH50" s="24">
        <v>13.5</v>
      </c>
      <c r="AI50" s="24">
        <v>13.5</v>
      </c>
    </row>
    <row r="51" spans="1:35" s="14" customFormat="1" x14ac:dyDescent="0.25">
      <c r="A51" s="14">
        <v>47</v>
      </c>
      <c r="B51" s="35">
        <f t="shared" si="1"/>
        <v>51</v>
      </c>
      <c r="C51" s="349"/>
      <c r="D51" s="75">
        <v>6.7</v>
      </c>
      <c r="E51" s="76">
        <v>6.7</v>
      </c>
      <c r="F51" s="70">
        <v>15.1</v>
      </c>
      <c r="G51" s="71">
        <v>15.1</v>
      </c>
      <c r="H51" s="71">
        <v>15.1</v>
      </c>
      <c r="I51" s="71">
        <v>15.1</v>
      </c>
      <c r="J51" s="71">
        <v>15.1</v>
      </c>
      <c r="K51" s="72">
        <v>15.1</v>
      </c>
      <c r="L51" s="67">
        <v>9.8000000000000007</v>
      </c>
      <c r="M51" s="67">
        <v>9.8000000000000007</v>
      </c>
      <c r="N51" s="67">
        <v>9.8000000000000007</v>
      </c>
      <c r="O51" s="67">
        <v>9.8000000000000007</v>
      </c>
      <c r="P51" s="67">
        <v>9.8000000000000007</v>
      </c>
      <c r="Q51" s="67">
        <v>9.8000000000000007</v>
      </c>
      <c r="R51" s="67">
        <v>9.8000000000000007</v>
      </c>
      <c r="S51" s="67">
        <v>9.8000000000000007</v>
      </c>
      <c r="T51" s="67">
        <v>9.8000000000000007</v>
      </c>
      <c r="U51" s="14">
        <v>14.8</v>
      </c>
      <c r="V51" s="14">
        <v>14.8</v>
      </c>
      <c r="W51" s="14">
        <v>14.8</v>
      </c>
      <c r="X51" s="14">
        <v>14.8</v>
      </c>
      <c r="Y51" s="14">
        <v>14.8</v>
      </c>
      <c r="Z51" s="14">
        <v>14.8</v>
      </c>
      <c r="AA51" s="14">
        <v>14.8</v>
      </c>
      <c r="AB51" s="24">
        <v>10.199999999999999</v>
      </c>
      <c r="AC51" s="14">
        <v>12.2</v>
      </c>
      <c r="AD51" s="24">
        <v>21</v>
      </c>
      <c r="AE51" s="14">
        <v>10.4</v>
      </c>
      <c r="AF51" s="14">
        <v>10.4</v>
      </c>
      <c r="AG51" s="14">
        <v>10.4</v>
      </c>
      <c r="AH51" s="24">
        <v>13.5</v>
      </c>
      <c r="AI51" s="24">
        <v>13.5</v>
      </c>
    </row>
    <row r="52" spans="1:35" s="6" customFormat="1" x14ac:dyDescent="0.25">
      <c r="A52" s="6">
        <v>48</v>
      </c>
      <c r="B52" s="35">
        <f t="shared" si="1"/>
        <v>52</v>
      </c>
      <c r="C52" s="338" t="s">
        <v>21</v>
      </c>
      <c r="D52" s="45">
        <v>6.6</v>
      </c>
      <c r="E52" s="46">
        <v>6.6</v>
      </c>
      <c r="F52" s="37">
        <v>14.7</v>
      </c>
      <c r="G52" s="38">
        <v>14.7</v>
      </c>
      <c r="H52" s="38">
        <v>14.7</v>
      </c>
      <c r="I52" s="38">
        <v>14.7</v>
      </c>
      <c r="J52" s="38">
        <v>14.7</v>
      </c>
      <c r="K52" s="39">
        <v>14.7</v>
      </c>
      <c r="L52" s="36">
        <v>9.4</v>
      </c>
      <c r="M52" s="36">
        <v>9.4</v>
      </c>
      <c r="N52" s="36">
        <v>9.4</v>
      </c>
      <c r="O52" s="36">
        <v>9.4</v>
      </c>
      <c r="P52" s="36">
        <v>9.4</v>
      </c>
      <c r="Q52" s="36">
        <v>9.4</v>
      </c>
      <c r="R52" s="36">
        <v>9.4</v>
      </c>
      <c r="S52" s="36">
        <v>9.4</v>
      </c>
      <c r="T52" s="36">
        <v>9.4</v>
      </c>
      <c r="U52" s="6">
        <v>14.2</v>
      </c>
      <c r="V52" s="6">
        <v>14.2</v>
      </c>
      <c r="W52" s="6">
        <v>14.2</v>
      </c>
      <c r="X52" s="6">
        <v>14.2</v>
      </c>
      <c r="Y52" s="6">
        <v>14.2</v>
      </c>
      <c r="Z52" s="6">
        <v>14.2</v>
      </c>
      <c r="AA52" s="6">
        <v>14.2</v>
      </c>
      <c r="AB52" s="18">
        <v>10</v>
      </c>
      <c r="AC52" s="6">
        <v>12.1</v>
      </c>
      <c r="AD52" s="18">
        <v>20.8</v>
      </c>
      <c r="AE52" s="6">
        <v>10.4</v>
      </c>
      <c r="AF52" s="6">
        <v>10.4</v>
      </c>
      <c r="AG52" s="6">
        <v>10.4</v>
      </c>
      <c r="AH52" s="18">
        <v>13.2</v>
      </c>
      <c r="AI52" s="18">
        <v>13.2</v>
      </c>
    </row>
    <row r="53" spans="1:35" s="6" customFormat="1" x14ac:dyDescent="0.25">
      <c r="A53" s="6">
        <v>49</v>
      </c>
      <c r="B53" s="35">
        <f t="shared" si="1"/>
        <v>53</v>
      </c>
      <c r="C53" s="339"/>
      <c r="D53" s="47">
        <v>6.6</v>
      </c>
      <c r="E53" s="48">
        <v>6.6</v>
      </c>
      <c r="F53" s="40">
        <v>14.7</v>
      </c>
      <c r="G53" s="6">
        <v>14.7</v>
      </c>
      <c r="H53" s="6">
        <v>14.7</v>
      </c>
      <c r="I53" s="6">
        <v>14.7</v>
      </c>
      <c r="J53" s="6">
        <v>14.7</v>
      </c>
      <c r="K53" s="41">
        <v>14.7</v>
      </c>
      <c r="L53" s="36">
        <v>9.4</v>
      </c>
      <c r="M53" s="36">
        <v>9.4</v>
      </c>
      <c r="N53" s="36">
        <v>9.4</v>
      </c>
      <c r="O53" s="36">
        <v>9.4</v>
      </c>
      <c r="P53" s="36">
        <v>9.4</v>
      </c>
      <c r="Q53" s="36">
        <v>9.4</v>
      </c>
      <c r="R53" s="36">
        <v>9.4</v>
      </c>
      <c r="S53" s="36">
        <v>9.4</v>
      </c>
      <c r="T53" s="36">
        <v>9.4</v>
      </c>
      <c r="U53" s="6">
        <v>14.2</v>
      </c>
      <c r="V53" s="6">
        <v>14.2</v>
      </c>
      <c r="W53" s="6">
        <v>14.2</v>
      </c>
      <c r="X53" s="6">
        <v>14.2</v>
      </c>
      <c r="Y53" s="6">
        <v>14.2</v>
      </c>
      <c r="Z53" s="6">
        <v>14.2</v>
      </c>
      <c r="AA53" s="6">
        <v>14.2</v>
      </c>
      <c r="AB53" s="18">
        <v>10</v>
      </c>
      <c r="AC53" s="6">
        <v>12.1</v>
      </c>
      <c r="AD53" s="18">
        <v>20.8</v>
      </c>
      <c r="AE53" s="6">
        <v>10.4</v>
      </c>
      <c r="AF53" s="6">
        <v>10.4</v>
      </c>
      <c r="AG53" s="6">
        <v>10.4</v>
      </c>
      <c r="AH53" s="18">
        <v>13.2</v>
      </c>
      <c r="AI53" s="18">
        <v>13.2</v>
      </c>
    </row>
    <row r="54" spans="1:35" s="6" customFormat="1" x14ac:dyDescent="0.25">
      <c r="A54" s="6">
        <v>50</v>
      </c>
      <c r="B54" s="35">
        <f t="shared" si="1"/>
        <v>54</v>
      </c>
      <c r="C54" s="339"/>
      <c r="D54" s="47">
        <v>6.6</v>
      </c>
      <c r="E54" s="48">
        <v>6.6</v>
      </c>
      <c r="F54" s="40">
        <v>14.7</v>
      </c>
      <c r="G54" s="6">
        <v>14.7</v>
      </c>
      <c r="H54" s="6">
        <v>14.7</v>
      </c>
      <c r="I54" s="6">
        <v>14.7</v>
      </c>
      <c r="J54" s="6">
        <v>14.7</v>
      </c>
      <c r="K54" s="41">
        <v>14.7</v>
      </c>
      <c r="L54" s="36">
        <v>9.4</v>
      </c>
      <c r="M54" s="36">
        <v>9.4</v>
      </c>
      <c r="N54" s="36">
        <v>9.4</v>
      </c>
      <c r="O54" s="36">
        <v>9.4</v>
      </c>
      <c r="P54" s="36">
        <v>9.4</v>
      </c>
      <c r="Q54" s="36">
        <v>9.4</v>
      </c>
      <c r="R54" s="36">
        <v>9.4</v>
      </c>
      <c r="S54" s="36">
        <v>9.4</v>
      </c>
      <c r="T54" s="36">
        <v>9.4</v>
      </c>
      <c r="U54" s="6">
        <v>14.2</v>
      </c>
      <c r="V54" s="6">
        <v>14.2</v>
      </c>
      <c r="W54" s="6">
        <v>14.2</v>
      </c>
      <c r="X54" s="6">
        <v>14.2</v>
      </c>
      <c r="Y54" s="6">
        <v>14.2</v>
      </c>
      <c r="Z54" s="6">
        <v>14.2</v>
      </c>
      <c r="AA54" s="6">
        <v>14.2</v>
      </c>
      <c r="AB54" s="18">
        <v>10</v>
      </c>
      <c r="AC54" s="6">
        <v>12.1</v>
      </c>
      <c r="AD54" s="18">
        <v>20.8</v>
      </c>
      <c r="AE54" s="6">
        <v>10.4</v>
      </c>
      <c r="AF54" s="6">
        <v>10.4</v>
      </c>
      <c r="AG54" s="6">
        <v>10.4</v>
      </c>
      <c r="AH54" s="18">
        <v>13.2</v>
      </c>
      <c r="AI54" s="18">
        <v>13.2</v>
      </c>
    </row>
    <row r="55" spans="1:35" s="6" customFormat="1" x14ac:dyDescent="0.25">
      <c r="A55" s="6">
        <v>51</v>
      </c>
      <c r="B55" s="35">
        <f t="shared" si="1"/>
        <v>55</v>
      </c>
      <c r="C55" s="339"/>
      <c r="D55" s="47">
        <v>6.6</v>
      </c>
      <c r="E55" s="48">
        <v>6.6</v>
      </c>
      <c r="F55" s="40">
        <v>14.7</v>
      </c>
      <c r="G55" s="6">
        <v>14.7</v>
      </c>
      <c r="H55" s="6">
        <v>14.7</v>
      </c>
      <c r="I55" s="6">
        <v>14.7</v>
      </c>
      <c r="J55" s="6">
        <v>14.7</v>
      </c>
      <c r="K55" s="41">
        <v>14.7</v>
      </c>
      <c r="L55" s="36">
        <v>9.4</v>
      </c>
      <c r="M55" s="36">
        <v>9.4</v>
      </c>
      <c r="N55" s="36">
        <v>9.4</v>
      </c>
      <c r="O55" s="36">
        <v>9.4</v>
      </c>
      <c r="P55" s="36">
        <v>9.4</v>
      </c>
      <c r="Q55" s="36">
        <v>9.4</v>
      </c>
      <c r="R55" s="36">
        <v>9.4</v>
      </c>
      <c r="S55" s="36">
        <v>9.4</v>
      </c>
      <c r="T55" s="36">
        <v>9.4</v>
      </c>
      <c r="U55" s="6">
        <v>14.2</v>
      </c>
      <c r="V55" s="6">
        <v>14.2</v>
      </c>
      <c r="W55" s="6">
        <v>14.2</v>
      </c>
      <c r="X55" s="6">
        <v>14.2</v>
      </c>
      <c r="Y55" s="6">
        <v>14.2</v>
      </c>
      <c r="Z55" s="6">
        <v>14.2</v>
      </c>
      <c r="AA55" s="6">
        <v>14.2</v>
      </c>
      <c r="AB55" s="18">
        <v>10</v>
      </c>
      <c r="AC55" s="6">
        <v>12.1</v>
      </c>
      <c r="AD55" s="18">
        <v>20.8</v>
      </c>
      <c r="AE55" s="6">
        <v>10.4</v>
      </c>
      <c r="AF55" s="6">
        <v>10.4</v>
      </c>
      <c r="AG55" s="6">
        <v>10.4</v>
      </c>
      <c r="AH55" s="18">
        <v>13.2</v>
      </c>
      <c r="AI55" s="18">
        <v>13.2</v>
      </c>
    </row>
    <row r="56" spans="1:35" s="6" customFormat="1" x14ac:dyDescent="0.25">
      <c r="A56" s="6">
        <v>52</v>
      </c>
      <c r="B56" s="35">
        <f t="shared" si="1"/>
        <v>56</v>
      </c>
      <c r="C56" s="340"/>
      <c r="D56" s="49">
        <v>6.6</v>
      </c>
      <c r="E56" s="50">
        <v>6.6</v>
      </c>
      <c r="F56" s="42">
        <v>14.7</v>
      </c>
      <c r="G56" s="43">
        <v>14.7</v>
      </c>
      <c r="H56" s="43">
        <v>14.7</v>
      </c>
      <c r="I56" s="43">
        <v>14.7</v>
      </c>
      <c r="J56" s="43">
        <v>14.7</v>
      </c>
      <c r="K56" s="44">
        <v>14.7</v>
      </c>
      <c r="L56" s="36">
        <v>9.4</v>
      </c>
      <c r="M56" s="36">
        <v>9.4</v>
      </c>
      <c r="N56" s="36">
        <v>9.4</v>
      </c>
      <c r="O56" s="36">
        <v>9.4</v>
      </c>
      <c r="P56" s="36">
        <v>9.4</v>
      </c>
      <c r="Q56" s="36">
        <v>9.4</v>
      </c>
      <c r="R56" s="36">
        <v>9.4</v>
      </c>
      <c r="S56" s="36">
        <v>9.4</v>
      </c>
      <c r="T56" s="36">
        <v>9.4</v>
      </c>
      <c r="U56" s="6">
        <v>14.2</v>
      </c>
      <c r="V56" s="6">
        <v>14.2</v>
      </c>
      <c r="W56" s="6">
        <v>14.2</v>
      </c>
      <c r="X56" s="6">
        <v>14.2</v>
      </c>
      <c r="Y56" s="6">
        <v>14.2</v>
      </c>
      <c r="Z56" s="6">
        <v>14.2</v>
      </c>
      <c r="AA56" s="6">
        <v>14.2</v>
      </c>
      <c r="AB56" s="18">
        <v>10</v>
      </c>
      <c r="AC56" s="6">
        <v>12.1</v>
      </c>
      <c r="AD56" s="18">
        <v>20.8</v>
      </c>
      <c r="AE56" s="6">
        <v>10.4</v>
      </c>
      <c r="AF56" s="6">
        <v>10.4</v>
      </c>
      <c r="AG56" s="6">
        <v>10.4</v>
      </c>
      <c r="AH56" s="18">
        <v>13.2</v>
      </c>
      <c r="AI56" s="18">
        <v>13.2</v>
      </c>
    </row>
    <row r="57" spans="1:35" s="10" customFormat="1" x14ac:dyDescent="0.25">
      <c r="A57" s="10">
        <v>53</v>
      </c>
      <c r="B57" s="35">
        <f t="shared" si="1"/>
        <v>57</v>
      </c>
      <c r="C57" s="341" t="s">
        <v>22</v>
      </c>
      <c r="D57" s="51">
        <v>6.5</v>
      </c>
      <c r="E57" s="52">
        <v>6.5</v>
      </c>
      <c r="F57" s="58">
        <v>14.4</v>
      </c>
      <c r="G57" s="59">
        <v>14.4</v>
      </c>
      <c r="H57" s="59">
        <v>14.4</v>
      </c>
      <c r="I57" s="59">
        <v>14.4</v>
      </c>
      <c r="J57" s="59">
        <v>14.4</v>
      </c>
      <c r="K57" s="60">
        <v>14.4</v>
      </c>
      <c r="L57" s="57">
        <v>8.9</v>
      </c>
      <c r="M57" s="57">
        <v>8.9</v>
      </c>
      <c r="N57" s="57">
        <v>8.9</v>
      </c>
      <c r="O57" s="57">
        <v>8.9</v>
      </c>
      <c r="P57" s="57">
        <v>8.9</v>
      </c>
      <c r="Q57" s="57">
        <v>8.9</v>
      </c>
      <c r="R57" s="57">
        <v>8.9</v>
      </c>
      <c r="S57" s="57">
        <v>8.9</v>
      </c>
      <c r="T57" s="57">
        <v>8.9</v>
      </c>
      <c r="U57" s="10">
        <v>13.5</v>
      </c>
      <c r="V57" s="10">
        <v>13.5</v>
      </c>
      <c r="W57" s="10">
        <v>13.5</v>
      </c>
      <c r="X57" s="10">
        <v>13.5</v>
      </c>
      <c r="Y57" s="10">
        <v>13.5</v>
      </c>
      <c r="Z57" s="10">
        <v>13.5</v>
      </c>
      <c r="AA57" s="10">
        <v>13.5</v>
      </c>
      <c r="AB57" s="20">
        <v>9.6999999999999993</v>
      </c>
      <c r="AC57" s="10">
        <v>12.1</v>
      </c>
      <c r="AD57" s="20">
        <v>20.7</v>
      </c>
      <c r="AE57" s="10">
        <v>10.3</v>
      </c>
      <c r="AF57" s="10">
        <v>10.3</v>
      </c>
      <c r="AG57" s="10">
        <v>10.3</v>
      </c>
      <c r="AH57" s="20">
        <v>13</v>
      </c>
      <c r="AI57" s="20">
        <v>13</v>
      </c>
    </row>
    <row r="58" spans="1:35" s="10" customFormat="1" x14ac:dyDescent="0.25">
      <c r="A58" s="10">
        <v>54</v>
      </c>
      <c r="B58" s="35">
        <f t="shared" si="1"/>
        <v>58</v>
      </c>
      <c r="C58" s="342"/>
      <c r="D58" s="53">
        <v>6.5</v>
      </c>
      <c r="E58" s="54">
        <v>6.5</v>
      </c>
      <c r="F58" s="61">
        <v>14.4</v>
      </c>
      <c r="G58" s="10">
        <v>14.4</v>
      </c>
      <c r="H58" s="10">
        <v>14.4</v>
      </c>
      <c r="I58" s="10">
        <v>14.4</v>
      </c>
      <c r="J58" s="10">
        <v>14.4</v>
      </c>
      <c r="K58" s="62">
        <v>14.4</v>
      </c>
      <c r="L58" s="57">
        <v>8.9</v>
      </c>
      <c r="M58" s="57">
        <v>8.9</v>
      </c>
      <c r="N58" s="57">
        <v>8.9</v>
      </c>
      <c r="O58" s="57">
        <v>8.9</v>
      </c>
      <c r="P58" s="57">
        <v>8.9</v>
      </c>
      <c r="Q58" s="57">
        <v>8.9</v>
      </c>
      <c r="R58" s="57">
        <v>8.9</v>
      </c>
      <c r="S58" s="57">
        <v>8.9</v>
      </c>
      <c r="T58" s="57">
        <v>8.9</v>
      </c>
      <c r="U58" s="10">
        <v>13.5</v>
      </c>
      <c r="V58" s="10">
        <v>13.5</v>
      </c>
      <c r="W58" s="10">
        <v>13.5</v>
      </c>
      <c r="X58" s="10">
        <v>13.5</v>
      </c>
      <c r="Y58" s="10">
        <v>13.5</v>
      </c>
      <c r="Z58" s="10">
        <v>13.5</v>
      </c>
      <c r="AA58" s="10">
        <v>13.5</v>
      </c>
      <c r="AB58" s="20">
        <v>9.6999999999999993</v>
      </c>
      <c r="AC58" s="10">
        <v>12.1</v>
      </c>
      <c r="AD58" s="20">
        <v>20.7</v>
      </c>
      <c r="AE58" s="10">
        <v>10.3</v>
      </c>
      <c r="AF58" s="10">
        <v>10.3</v>
      </c>
      <c r="AG58" s="10">
        <v>10.3</v>
      </c>
      <c r="AH58" s="20">
        <v>13</v>
      </c>
      <c r="AI58" s="20">
        <v>13</v>
      </c>
    </row>
    <row r="59" spans="1:35" s="10" customFormat="1" x14ac:dyDescent="0.25">
      <c r="A59" s="10">
        <v>55</v>
      </c>
      <c r="B59" s="35">
        <f t="shared" si="1"/>
        <v>59</v>
      </c>
      <c r="C59" s="342"/>
      <c r="D59" s="53">
        <v>6.5</v>
      </c>
      <c r="E59" s="54">
        <v>6.5</v>
      </c>
      <c r="F59" s="61">
        <v>14.4</v>
      </c>
      <c r="G59" s="10">
        <v>14.4</v>
      </c>
      <c r="H59" s="10">
        <v>14.4</v>
      </c>
      <c r="I59" s="10">
        <v>14.4</v>
      </c>
      <c r="J59" s="10">
        <v>14.4</v>
      </c>
      <c r="K59" s="62">
        <v>14.4</v>
      </c>
      <c r="L59" s="57">
        <v>8.9</v>
      </c>
      <c r="M59" s="57">
        <v>8.9</v>
      </c>
      <c r="N59" s="57">
        <v>8.9</v>
      </c>
      <c r="O59" s="57">
        <v>8.9</v>
      </c>
      <c r="P59" s="57">
        <v>8.9</v>
      </c>
      <c r="Q59" s="57">
        <v>8.9</v>
      </c>
      <c r="R59" s="57">
        <v>8.9</v>
      </c>
      <c r="S59" s="57">
        <v>8.9</v>
      </c>
      <c r="T59" s="57">
        <v>8.9</v>
      </c>
      <c r="U59" s="10">
        <v>13.5</v>
      </c>
      <c r="V59" s="10">
        <v>13.5</v>
      </c>
      <c r="W59" s="10">
        <v>13.5</v>
      </c>
      <c r="X59" s="10">
        <v>13.5</v>
      </c>
      <c r="Y59" s="10">
        <v>13.5</v>
      </c>
      <c r="Z59" s="10">
        <v>13.5</v>
      </c>
      <c r="AA59" s="10">
        <v>13.5</v>
      </c>
      <c r="AB59" s="20">
        <v>9.6999999999999993</v>
      </c>
      <c r="AC59" s="10">
        <v>12.1</v>
      </c>
      <c r="AD59" s="20">
        <v>20.7</v>
      </c>
      <c r="AE59" s="10">
        <v>10.3</v>
      </c>
      <c r="AF59" s="10">
        <v>10.3</v>
      </c>
      <c r="AG59" s="10">
        <v>10.3</v>
      </c>
      <c r="AH59" s="20">
        <v>13</v>
      </c>
      <c r="AI59" s="20">
        <v>13</v>
      </c>
    </row>
    <row r="60" spans="1:35" s="10" customFormat="1" x14ac:dyDescent="0.25">
      <c r="A60" s="10">
        <v>56</v>
      </c>
      <c r="B60" s="35">
        <f t="shared" si="1"/>
        <v>60</v>
      </c>
      <c r="C60" s="342"/>
      <c r="D60" s="53">
        <v>6.5</v>
      </c>
      <c r="E60" s="54">
        <v>6.5</v>
      </c>
      <c r="F60" s="61">
        <v>14.4</v>
      </c>
      <c r="G60" s="10">
        <v>14.4</v>
      </c>
      <c r="H60" s="10">
        <v>14.4</v>
      </c>
      <c r="I60" s="10">
        <v>14.4</v>
      </c>
      <c r="J60" s="10">
        <v>14.4</v>
      </c>
      <c r="K60" s="62">
        <v>14.4</v>
      </c>
      <c r="L60" s="57">
        <v>8.9</v>
      </c>
      <c r="M60" s="57">
        <v>8.9</v>
      </c>
      <c r="N60" s="57">
        <v>8.9</v>
      </c>
      <c r="O60" s="57">
        <v>8.9</v>
      </c>
      <c r="P60" s="57">
        <v>8.9</v>
      </c>
      <c r="Q60" s="57">
        <v>8.9</v>
      </c>
      <c r="R60" s="57">
        <v>8.9</v>
      </c>
      <c r="S60" s="57">
        <v>8.9</v>
      </c>
      <c r="T60" s="57">
        <v>8.9</v>
      </c>
      <c r="U60" s="10">
        <v>13.5</v>
      </c>
      <c r="V60" s="10">
        <v>13.5</v>
      </c>
      <c r="W60" s="10">
        <v>13.5</v>
      </c>
      <c r="X60" s="10">
        <v>13.5</v>
      </c>
      <c r="Y60" s="10">
        <v>13.5</v>
      </c>
      <c r="Z60" s="10">
        <v>13.5</v>
      </c>
      <c r="AA60" s="10">
        <v>13.5</v>
      </c>
      <c r="AB60" s="20">
        <v>9.6999999999999993</v>
      </c>
      <c r="AC60" s="10">
        <v>12.1</v>
      </c>
      <c r="AD60" s="20">
        <v>20.7</v>
      </c>
      <c r="AE60" s="10">
        <v>10.3</v>
      </c>
      <c r="AF60" s="10">
        <v>10.3</v>
      </c>
      <c r="AG60" s="10">
        <v>10.3</v>
      </c>
      <c r="AH60" s="20">
        <v>13</v>
      </c>
      <c r="AI60" s="20">
        <v>13</v>
      </c>
    </row>
    <row r="61" spans="1:35" s="10" customFormat="1" x14ac:dyDescent="0.25">
      <c r="A61" s="10">
        <v>57</v>
      </c>
      <c r="B61" s="35">
        <f t="shared" si="1"/>
        <v>61</v>
      </c>
      <c r="C61" s="343"/>
      <c r="D61" s="55">
        <v>6.5</v>
      </c>
      <c r="E61" s="56">
        <v>6.5</v>
      </c>
      <c r="F61" s="63">
        <v>14.4</v>
      </c>
      <c r="G61" s="64">
        <v>14.4</v>
      </c>
      <c r="H61" s="64">
        <v>14.4</v>
      </c>
      <c r="I61" s="64">
        <v>14.4</v>
      </c>
      <c r="J61" s="64">
        <v>14.4</v>
      </c>
      <c r="K61" s="65">
        <v>14.4</v>
      </c>
      <c r="L61" s="57">
        <v>8.9</v>
      </c>
      <c r="M61" s="57">
        <v>8.9</v>
      </c>
      <c r="N61" s="57">
        <v>8.9</v>
      </c>
      <c r="O61" s="57">
        <v>8.9</v>
      </c>
      <c r="P61" s="57">
        <v>8.9</v>
      </c>
      <c r="Q61" s="57">
        <v>8.9</v>
      </c>
      <c r="R61" s="57">
        <v>8.9</v>
      </c>
      <c r="S61" s="57">
        <v>8.9</v>
      </c>
      <c r="T61" s="57">
        <v>8.9</v>
      </c>
      <c r="U61" s="10">
        <v>13.5</v>
      </c>
      <c r="V61" s="10">
        <v>13.5</v>
      </c>
      <c r="W61" s="10">
        <v>13.5</v>
      </c>
      <c r="X61" s="10">
        <v>13.5</v>
      </c>
      <c r="Y61" s="10">
        <v>13.5</v>
      </c>
      <c r="Z61" s="10">
        <v>13.5</v>
      </c>
      <c r="AA61" s="10">
        <v>13.5</v>
      </c>
      <c r="AB61" s="20">
        <v>9.6999999999999993</v>
      </c>
      <c r="AC61" s="10">
        <v>12.1</v>
      </c>
      <c r="AD61" s="20">
        <v>20.7</v>
      </c>
      <c r="AE61" s="10">
        <v>10.3</v>
      </c>
      <c r="AF61" s="10">
        <v>10.3</v>
      </c>
      <c r="AG61" s="10">
        <v>10.3</v>
      </c>
      <c r="AH61" s="20">
        <v>13</v>
      </c>
      <c r="AI61" s="20">
        <v>13</v>
      </c>
    </row>
    <row r="62" spans="1:35" s="6" customFormat="1" x14ac:dyDescent="0.25">
      <c r="A62" s="6">
        <v>58</v>
      </c>
      <c r="B62" s="35">
        <f t="shared" si="1"/>
        <v>62</v>
      </c>
      <c r="C62" s="338" t="s">
        <v>23</v>
      </c>
      <c r="D62" s="45">
        <v>6.5</v>
      </c>
      <c r="E62" s="46">
        <v>6.5</v>
      </c>
      <c r="F62" s="37">
        <v>14.1</v>
      </c>
      <c r="G62" s="38">
        <v>14.1</v>
      </c>
      <c r="H62" s="38">
        <v>14.1</v>
      </c>
      <c r="I62" s="38">
        <v>14.1</v>
      </c>
      <c r="J62" s="38">
        <v>14.1</v>
      </c>
      <c r="K62" s="39">
        <v>14.1</v>
      </c>
      <c r="L62" s="36">
        <v>8.5</v>
      </c>
      <c r="M62" s="36">
        <v>8.5</v>
      </c>
      <c r="N62" s="36">
        <v>8.5</v>
      </c>
      <c r="O62" s="36">
        <v>8.5</v>
      </c>
      <c r="P62" s="36">
        <v>8.5</v>
      </c>
      <c r="Q62" s="36">
        <v>8.5</v>
      </c>
      <c r="R62" s="36">
        <v>8.5</v>
      </c>
      <c r="S62" s="36">
        <v>8.5</v>
      </c>
      <c r="T62" s="36">
        <v>8.5</v>
      </c>
      <c r="U62" s="6">
        <v>12.8</v>
      </c>
      <c r="V62" s="6">
        <v>12.8</v>
      </c>
      <c r="W62" s="6">
        <v>12.8</v>
      </c>
      <c r="X62" s="6">
        <v>12.8</v>
      </c>
      <c r="Y62" s="6">
        <v>12.8</v>
      </c>
      <c r="Z62" s="6">
        <v>12.8</v>
      </c>
      <c r="AA62" s="6">
        <v>12.8</v>
      </c>
      <c r="AB62" s="18">
        <v>9.5</v>
      </c>
      <c r="AC62" s="6">
        <v>12</v>
      </c>
      <c r="AD62" s="18">
        <v>20.6</v>
      </c>
      <c r="AE62" s="6">
        <v>10.3</v>
      </c>
      <c r="AF62" s="6">
        <v>10.3</v>
      </c>
      <c r="AG62" s="6">
        <v>10.3</v>
      </c>
      <c r="AH62" s="18">
        <v>12.7</v>
      </c>
      <c r="AI62" s="18">
        <v>12.7</v>
      </c>
    </row>
    <row r="63" spans="1:35" s="6" customFormat="1" x14ac:dyDescent="0.25">
      <c r="A63" s="6">
        <v>59</v>
      </c>
      <c r="B63" s="35">
        <f t="shared" si="1"/>
        <v>63</v>
      </c>
      <c r="C63" s="339"/>
      <c r="D63" s="47">
        <v>6.5</v>
      </c>
      <c r="E63" s="48">
        <v>6.5</v>
      </c>
      <c r="F63" s="40">
        <v>14.1</v>
      </c>
      <c r="G63" s="6">
        <v>14.1</v>
      </c>
      <c r="H63" s="6">
        <v>14.1</v>
      </c>
      <c r="I63" s="6">
        <v>14.1</v>
      </c>
      <c r="J63" s="6">
        <v>14.1</v>
      </c>
      <c r="K63" s="41">
        <v>14.1</v>
      </c>
      <c r="L63" s="36">
        <v>8.5</v>
      </c>
      <c r="M63" s="36">
        <v>8.5</v>
      </c>
      <c r="N63" s="36">
        <v>8.5</v>
      </c>
      <c r="O63" s="36">
        <v>8.5</v>
      </c>
      <c r="P63" s="36">
        <v>8.5</v>
      </c>
      <c r="Q63" s="36">
        <v>8.5</v>
      </c>
      <c r="R63" s="36">
        <v>8.5</v>
      </c>
      <c r="S63" s="36">
        <v>8.5</v>
      </c>
      <c r="T63" s="36">
        <v>8.5</v>
      </c>
      <c r="U63" s="6">
        <v>12.8</v>
      </c>
      <c r="V63" s="6">
        <v>12.8</v>
      </c>
      <c r="W63" s="6">
        <v>12.8</v>
      </c>
      <c r="X63" s="6">
        <v>12.8</v>
      </c>
      <c r="Y63" s="6">
        <v>12.8</v>
      </c>
      <c r="Z63" s="6">
        <v>12.8</v>
      </c>
      <c r="AA63" s="6">
        <v>12.8</v>
      </c>
      <c r="AB63" s="18">
        <v>9.5</v>
      </c>
      <c r="AC63" s="6">
        <v>12</v>
      </c>
      <c r="AD63" s="18">
        <v>20.6</v>
      </c>
      <c r="AE63" s="6">
        <v>10.3</v>
      </c>
      <c r="AF63" s="6">
        <v>10.3</v>
      </c>
      <c r="AG63" s="6">
        <v>10.3</v>
      </c>
      <c r="AH63" s="18">
        <v>12.7</v>
      </c>
      <c r="AI63" s="18">
        <v>12.7</v>
      </c>
    </row>
    <row r="64" spans="1:35" s="6" customFormat="1" x14ac:dyDescent="0.25">
      <c r="A64" s="6">
        <v>60</v>
      </c>
      <c r="B64" s="35">
        <f t="shared" si="1"/>
        <v>64</v>
      </c>
      <c r="C64" s="339"/>
      <c r="D64" s="47">
        <v>6.5</v>
      </c>
      <c r="E64" s="48">
        <v>6.5</v>
      </c>
      <c r="F64" s="40">
        <v>14.1</v>
      </c>
      <c r="G64" s="6">
        <v>14.1</v>
      </c>
      <c r="H64" s="6">
        <v>14.1</v>
      </c>
      <c r="I64" s="6">
        <v>14.1</v>
      </c>
      <c r="J64" s="6">
        <v>14.1</v>
      </c>
      <c r="K64" s="41">
        <v>14.1</v>
      </c>
      <c r="L64" s="36">
        <v>8.5</v>
      </c>
      <c r="M64" s="36">
        <v>8.5</v>
      </c>
      <c r="N64" s="36">
        <v>8.5</v>
      </c>
      <c r="O64" s="36">
        <v>8.5</v>
      </c>
      <c r="P64" s="36">
        <v>8.5</v>
      </c>
      <c r="Q64" s="36">
        <v>8.5</v>
      </c>
      <c r="R64" s="36">
        <v>8.5</v>
      </c>
      <c r="S64" s="36">
        <v>8.5</v>
      </c>
      <c r="T64" s="36">
        <v>8.5</v>
      </c>
      <c r="U64" s="6">
        <v>12.8</v>
      </c>
      <c r="V64" s="6">
        <v>12.8</v>
      </c>
      <c r="W64" s="6">
        <v>12.8</v>
      </c>
      <c r="X64" s="6">
        <v>12.8</v>
      </c>
      <c r="Y64" s="6">
        <v>12.8</v>
      </c>
      <c r="Z64" s="6">
        <v>12.8</v>
      </c>
      <c r="AA64" s="6">
        <v>12.8</v>
      </c>
      <c r="AB64" s="18">
        <v>9.5</v>
      </c>
      <c r="AC64" s="6">
        <v>12</v>
      </c>
      <c r="AD64" s="18">
        <v>20.6</v>
      </c>
      <c r="AE64" s="6">
        <v>10.3</v>
      </c>
      <c r="AF64" s="6">
        <v>10.3</v>
      </c>
      <c r="AG64" s="6">
        <v>10.3</v>
      </c>
      <c r="AH64" s="18">
        <v>12.7</v>
      </c>
      <c r="AI64" s="18">
        <v>12.7</v>
      </c>
    </row>
    <row r="65" spans="1:35" s="6" customFormat="1" x14ac:dyDescent="0.25">
      <c r="A65" s="6">
        <v>61</v>
      </c>
      <c r="B65" s="35">
        <f t="shared" si="1"/>
        <v>65</v>
      </c>
      <c r="C65" s="339"/>
      <c r="D65" s="47">
        <v>6.5</v>
      </c>
      <c r="E65" s="48">
        <v>6.5</v>
      </c>
      <c r="F65" s="40">
        <v>14.1</v>
      </c>
      <c r="G65" s="6">
        <v>14.1</v>
      </c>
      <c r="H65" s="6">
        <v>14.1</v>
      </c>
      <c r="I65" s="6">
        <v>14.1</v>
      </c>
      <c r="J65" s="6">
        <v>14.1</v>
      </c>
      <c r="K65" s="41">
        <v>14.1</v>
      </c>
      <c r="L65" s="36">
        <v>8.5</v>
      </c>
      <c r="M65" s="36">
        <v>8.5</v>
      </c>
      <c r="N65" s="36">
        <v>8.5</v>
      </c>
      <c r="O65" s="36">
        <v>8.5</v>
      </c>
      <c r="P65" s="36">
        <v>8.5</v>
      </c>
      <c r="Q65" s="36">
        <v>8.5</v>
      </c>
      <c r="R65" s="36">
        <v>8.5</v>
      </c>
      <c r="S65" s="36">
        <v>8.5</v>
      </c>
      <c r="T65" s="36">
        <v>8.5</v>
      </c>
      <c r="U65" s="6">
        <v>12.8</v>
      </c>
      <c r="V65" s="6">
        <v>12.8</v>
      </c>
      <c r="W65" s="6">
        <v>12.8</v>
      </c>
      <c r="X65" s="6">
        <v>12.8</v>
      </c>
      <c r="Y65" s="6">
        <v>12.8</v>
      </c>
      <c r="Z65" s="6">
        <v>12.8</v>
      </c>
      <c r="AA65" s="6">
        <v>12.8</v>
      </c>
      <c r="AB65" s="18">
        <v>9.5</v>
      </c>
      <c r="AC65" s="6">
        <v>12</v>
      </c>
      <c r="AD65" s="18">
        <v>20.6</v>
      </c>
      <c r="AE65" s="6">
        <v>10.3</v>
      </c>
      <c r="AF65" s="6">
        <v>10.3</v>
      </c>
      <c r="AG65" s="6">
        <v>10.3</v>
      </c>
      <c r="AH65" s="18">
        <v>12.7</v>
      </c>
      <c r="AI65" s="18">
        <v>12.7</v>
      </c>
    </row>
    <row r="66" spans="1:35" s="6" customFormat="1" x14ac:dyDescent="0.25">
      <c r="A66" s="6">
        <v>62</v>
      </c>
      <c r="B66" s="35">
        <f t="shared" si="1"/>
        <v>66</v>
      </c>
      <c r="C66" s="339"/>
      <c r="D66" s="47">
        <v>6.5</v>
      </c>
      <c r="E66" s="48">
        <v>6.5</v>
      </c>
      <c r="F66" s="40">
        <v>14.1</v>
      </c>
      <c r="G66" s="6">
        <v>14.1</v>
      </c>
      <c r="H66" s="6">
        <v>14.1</v>
      </c>
      <c r="I66" s="6">
        <v>14.1</v>
      </c>
      <c r="J66" s="6">
        <v>14.1</v>
      </c>
      <c r="K66" s="41">
        <v>14.1</v>
      </c>
      <c r="L66" s="36">
        <v>8.5</v>
      </c>
      <c r="M66" s="36">
        <v>8.5</v>
      </c>
      <c r="N66" s="36">
        <v>8.5</v>
      </c>
      <c r="O66" s="36">
        <v>8.5</v>
      </c>
      <c r="P66" s="36">
        <v>8.5</v>
      </c>
      <c r="Q66" s="36">
        <v>8.5</v>
      </c>
      <c r="R66" s="36">
        <v>8.5</v>
      </c>
      <c r="S66" s="36">
        <v>8.5</v>
      </c>
      <c r="T66" s="36">
        <v>8.5</v>
      </c>
      <c r="U66" s="6">
        <v>12.8</v>
      </c>
      <c r="V66" s="6">
        <v>12.8</v>
      </c>
      <c r="W66" s="6">
        <v>12.8</v>
      </c>
      <c r="X66" s="6">
        <v>12.8</v>
      </c>
      <c r="Y66" s="6">
        <v>12.8</v>
      </c>
      <c r="Z66" s="6">
        <v>12.8</v>
      </c>
      <c r="AA66" s="6">
        <v>12.8</v>
      </c>
      <c r="AB66" s="18">
        <v>9.5</v>
      </c>
      <c r="AC66" s="6">
        <v>12</v>
      </c>
      <c r="AD66" s="18">
        <v>20.6</v>
      </c>
      <c r="AE66" s="6">
        <v>10.3</v>
      </c>
      <c r="AF66" s="6">
        <v>10.3</v>
      </c>
      <c r="AG66" s="6">
        <v>10.3</v>
      </c>
      <c r="AH66" s="18">
        <v>12.7</v>
      </c>
      <c r="AI66" s="18">
        <v>12.7</v>
      </c>
    </row>
    <row r="67" spans="1:35" s="6" customFormat="1" x14ac:dyDescent="0.25">
      <c r="A67" s="6">
        <v>63</v>
      </c>
      <c r="B67" s="35">
        <f t="shared" si="1"/>
        <v>67</v>
      </c>
      <c r="C67" s="339"/>
      <c r="D67" s="47">
        <v>6.5</v>
      </c>
      <c r="E67" s="48">
        <v>6.5</v>
      </c>
      <c r="F67" s="40">
        <v>14.1</v>
      </c>
      <c r="G67" s="6">
        <v>14.1</v>
      </c>
      <c r="H67" s="6">
        <v>14.1</v>
      </c>
      <c r="I67" s="6">
        <v>14.1</v>
      </c>
      <c r="J67" s="6">
        <v>14.1</v>
      </c>
      <c r="K67" s="41">
        <v>14.1</v>
      </c>
      <c r="L67" s="36">
        <v>8.5</v>
      </c>
      <c r="M67" s="36">
        <v>8.5</v>
      </c>
      <c r="N67" s="36">
        <v>8.5</v>
      </c>
      <c r="O67" s="36">
        <v>8.5</v>
      </c>
      <c r="P67" s="36">
        <v>8.5</v>
      </c>
      <c r="Q67" s="36">
        <v>8.5</v>
      </c>
      <c r="R67" s="36">
        <v>8.5</v>
      </c>
      <c r="S67" s="36">
        <v>8.5</v>
      </c>
      <c r="T67" s="36">
        <v>8.5</v>
      </c>
      <c r="U67" s="6">
        <v>12.8</v>
      </c>
      <c r="V67" s="6">
        <v>12.8</v>
      </c>
      <c r="W67" s="6">
        <v>12.8</v>
      </c>
      <c r="X67" s="6">
        <v>12.8</v>
      </c>
      <c r="Y67" s="6">
        <v>12.8</v>
      </c>
      <c r="Z67" s="6">
        <v>12.8</v>
      </c>
      <c r="AA67" s="6">
        <v>12.8</v>
      </c>
      <c r="AB67" s="18">
        <v>9.5</v>
      </c>
      <c r="AC67" s="6">
        <v>12</v>
      </c>
      <c r="AD67" s="18">
        <v>20.6</v>
      </c>
      <c r="AE67" s="6">
        <v>10.3</v>
      </c>
      <c r="AF67" s="6">
        <v>10.3</v>
      </c>
      <c r="AG67" s="6">
        <v>10.3</v>
      </c>
      <c r="AH67" s="18">
        <v>12.7</v>
      </c>
      <c r="AI67" s="18">
        <v>12.7</v>
      </c>
    </row>
    <row r="68" spans="1:35" s="6" customFormat="1" x14ac:dyDescent="0.25">
      <c r="A68" s="6">
        <v>64</v>
      </c>
      <c r="B68" s="35">
        <f t="shared" si="1"/>
        <v>68</v>
      </c>
      <c r="C68" s="339"/>
      <c r="D68" s="47">
        <v>6.5</v>
      </c>
      <c r="E68" s="48">
        <v>6.5</v>
      </c>
      <c r="F68" s="40">
        <v>14.1</v>
      </c>
      <c r="G68" s="6">
        <v>14.1</v>
      </c>
      <c r="H68" s="6">
        <v>14.1</v>
      </c>
      <c r="I68" s="6">
        <v>14.1</v>
      </c>
      <c r="J68" s="6">
        <v>14.1</v>
      </c>
      <c r="K68" s="41">
        <v>14.1</v>
      </c>
      <c r="L68" s="36">
        <v>8.5</v>
      </c>
      <c r="M68" s="36">
        <v>8.5</v>
      </c>
      <c r="N68" s="36">
        <v>8.5</v>
      </c>
      <c r="O68" s="36">
        <v>8.5</v>
      </c>
      <c r="P68" s="36">
        <v>8.5</v>
      </c>
      <c r="Q68" s="36">
        <v>8.5</v>
      </c>
      <c r="R68" s="36">
        <v>8.5</v>
      </c>
      <c r="S68" s="36">
        <v>8.5</v>
      </c>
      <c r="T68" s="36">
        <v>8.5</v>
      </c>
      <c r="U68" s="6">
        <v>12.8</v>
      </c>
      <c r="V68" s="6">
        <v>12.8</v>
      </c>
      <c r="W68" s="6">
        <v>12.8</v>
      </c>
      <c r="X68" s="6">
        <v>12.8</v>
      </c>
      <c r="Y68" s="6">
        <v>12.8</v>
      </c>
      <c r="Z68" s="6">
        <v>12.8</v>
      </c>
      <c r="AA68" s="6">
        <v>12.8</v>
      </c>
      <c r="AB68" s="18">
        <v>9.5</v>
      </c>
      <c r="AC68" s="6">
        <v>12</v>
      </c>
      <c r="AD68" s="18">
        <v>20.6</v>
      </c>
      <c r="AE68" s="6">
        <v>10.3</v>
      </c>
      <c r="AF68" s="6">
        <v>10.3</v>
      </c>
      <c r="AG68" s="6">
        <v>10.3</v>
      </c>
      <c r="AH68" s="18">
        <v>12.7</v>
      </c>
      <c r="AI68" s="18">
        <v>12.7</v>
      </c>
    </row>
    <row r="69" spans="1:35" s="6" customFormat="1" x14ac:dyDescent="0.25">
      <c r="A69" s="6">
        <v>65</v>
      </c>
      <c r="B69" s="35">
        <f t="shared" si="1"/>
        <v>69</v>
      </c>
      <c r="C69" s="340"/>
      <c r="D69" s="49">
        <v>6.5</v>
      </c>
      <c r="E69" s="50">
        <v>6.5</v>
      </c>
      <c r="F69" s="42">
        <v>14.1</v>
      </c>
      <c r="G69" s="43">
        <v>14.1</v>
      </c>
      <c r="H69" s="43">
        <v>14.1</v>
      </c>
      <c r="I69" s="43">
        <v>14.1</v>
      </c>
      <c r="J69" s="43">
        <v>14.1</v>
      </c>
      <c r="K69" s="44">
        <v>14.1</v>
      </c>
      <c r="L69" s="36">
        <v>8.5</v>
      </c>
      <c r="M69" s="36">
        <v>8.5</v>
      </c>
      <c r="N69" s="36">
        <v>8.5</v>
      </c>
      <c r="O69" s="36">
        <v>8.5</v>
      </c>
      <c r="P69" s="36">
        <v>8.5</v>
      </c>
      <c r="Q69" s="36">
        <v>8.5</v>
      </c>
      <c r="R69" s="36">
        <v>8.5</v>
      </c>
      <c r="S69" s="36">
        <v>8.5</v>
      </c>
      <c r="T69" s="36">
        <v>8.5</v>
      </c>
      <c r="U69" s="6">
        <v>12.8</v>
      </c>
      <c r="V69" s="6">
        <v>12.8</v>
      </c>
      <c r="W69" s="6">
        <v>12.8</v>
      </c>
      <c r="X69" s="6">
        <v>12.8</v>
      </c>
      <c r="Y69" s="6">
        <v>12.8</v>
      </c>
      <c r="Z69" s="6">
        <v>12.8</v>
      </c>
      <c r="AA69" s="6">
        <v>12.8</v>
      </c>
      <c r="AB69" s="18">
        <v>9.5</v>
      </c>
      <c r="AC69" s="6">
        <v>12</v>
      </c>
      <c r="AD69" s="18">
        <v>20.6</v>
      </c>
      <c r="AE69" s="6">
        <v>10.3</v>
      </c>
      <c r="AF69" s="6">
        <v>10.3</v>
      </c>
      <c r="AG69" s="6">
        <v>10.3</v>
      </c>
      <c r="AH69" s="18">
        <v>12.7</v>
      </c>
      <c r="AI69" s="18">
        <v>12.7</v>
      </c>
    </row>
    <row r="70" spans="1:35" s="10" customFormat="1" x14ac:dyDescent="0.25">
      <c r="A70" s="10">
        <v>66</v>
      </c>
      <c r="B70" s="35">
        <f t="shared" ref="B70:B133" si="2">ROW(A70)</f>
        <v>70</v>
      </c>
      <c r="C70" s="341" t="s">
        <v>24</v>
      </c>
      <c r="D70" s="51">
        <v>6.3</v>
      </c>
      <c r="E70" s="52">
        <v>6.3</v>
      </c>
      <c r="F70" s="58">
        <v>13.7</v>
      </c>
      <c r="G70" s="59">
        <v>13.7</v>
      </c>
      <c r="H70" s="59">
        <v>13.7</v>
      </c>
      <c r="I70" s="59">
        <v>13.7</v>
      </c>
      <c r="J70" s="59">
        <v>13.7</v>
      </c>
      <c r="K70" s="60">
        <v>13.7</v>
      </c>
      <c r="L70" s="57">
        <v>7.6</v>
      </c>
      <c r="M70" s="57">
        <v>7.6</v>
      </c>
      <c r="N70" s="57">
        <v>7.6</v>
      </c>
      <c r="O70" s="57">
        <v>7.6</v>
      </c>
      <c r="P70" s="57">
        <v>7.6</v>
      </c>
      <c r="Q70" s="57">
        <v>7.6</v>
      </c>
      <c r="R70" s="57">
        <v>7.6</v>
      </c>
      <c r="S70" s="57">
        <v>7.6</v>
      </c>
      <c r="T70" s="57">
        <v>7.6</v>
      </c>
      <c r="U70" s="10">
        <v>11.3</v>
      </c>
      <c r="V70" s="10">
        <v>11.3</v>
      </c>
      <c r="W70" s="10">
        <v>11.3</v>
      </c>
      <c r="X70" s="10">
        <v>11.3</v>
      </c>
      <c r="Y70" s="10">
        <v>11.3</v>
      </c>
      <c r="Z70" s="10">
        <v>11.3</v>
      </c>
      <c r="AA70" s="10">
        <v>11.3</v>
      </c>
      <c r="AB70" s="20">
        <v>9</v>
      </c>
      <c r="AC70" s="10">
        <v>12</v>
      </c>
      <c r="AD70" s="20">
        <v>20.5</v>
      </c>
      <c r="AE70" s="10">
        <v>10.199999999999999</v>
      </c>
      <c r="AF70" s="10">
        <v>10.199999999999999</v>
      </c>
      <c r="AG70" s="10">
        <v>10.199999999999999</v>
      </c>
      <c r="AH70" s="20">
        <v>12.1</v>
      </c>
      <c r="AI70" s="20">
        <v>12.1</v>
      </c>
    </row>
    <row r="71" spans="1:35" s="10" customFormat="1" x14ac:dyDescent="0.25">
      <c r="A71" s="10">
        <v>67</v>
      </c>
      <c r="B71" s="35">
        <f t="shared" si="2"/>
        <v>71</v>
      </c>
      <c r="C71" s="342"/>
      <c r="D71" s="53">
        <v>6.3</v>
      </c>
      <c r="E71" s="54">
        <v>6.3</v>
      </c>
      <c r="F71" s="61">
        <v>13.7</v>
      </c>
      <c r="G71" s="10">
        <v>13.7</v>
      </c>
      <c r="H71" s="10">
        <v>13.7</v>
      </c>
      <c r="I71" s="10">
        <v>13.7</v>
      </c>
      <c r="J71" s="10">
        <v>13.7</v>
      </c>
      <c r="K71" s="62">
        <v>13.7</v>
      </c>
      <c r="L71" s="57">
        <v>7.6</v>
      </c>
      <c r="M71" s="57">
        <v>7.6</v>
      </c>
      <c r="N71" s="57">
        <v>7.6</v>
      </c>
      <c r="O71" s="57">
        <v>7.6</v>
      </c>
      <c r="P71" s="57">
        <v>7.6</v>
      </c>
      <c r="Q71" s="57">
        <v>7.6</v>
      </c>
      <c r="R71" s="57">
        <v>7.6</v>
      </c>
      <c r="S71" s="57">
        <v>7.6</v>
      </c>
      <c r="T71" s="57">
        <v>7.6</v>
      </c>
      <c r="U71" s="10">
        <v>11.3</v>
      </c>
      <c r="V71" s="10">
        <v>11.3</v>
      </c>
      <c r="W71" s="10">
        <v>11.3</v>
      </c>
      <c r="X71" s="10">
        <v>11.3</v>
      </c>
      <c r="Y71" s="10">
        <v>11.3</v>
      </c>
      <c r="Z71" s="10">
        <v>11.3</v>
      </c>
      <c r="AA71" s="10">
        <v>11.3</v>
      </c>
      <c r="AB71" s="20">
        <v>9</v>
      </c>
      <c r="AC71" s="10">
        <v>12</v>
      </c>
      <c r="AD71" s="20">
        <v>20.5</v>
      </c>
      <c r="AE71" s="10">
        <v>10.199999999999999</v>
      </c>
      <c r="AF71" s="10">
        <v>10.199999999999999</v>
      </c>
      <c r="AG71" s="10">
        <v>10.199999999999999</v>
      </c>
      <c r="AH71" s="20">
        <v>12.1</v>
      </c>
      <c r="AI71" s="20">
        <v>12.1</v>
      </c>
    </row>
    <row r="72" spans="1:35" s="10" customFormat="1" x14ac:dyDescent="0.25">
      <c r="A72" s="10">
        <v>68</v>
      </c>
      <c r="B72" s="35">
        <f t="shared" si="2"/>
        <v>72</v>
      </c>
      <c r="C72" s="342"/>
      <c r="D72" s="53">
        <v>6.3</v>
      </c>
      <c r="E72" s="54">
        <v>6.3</v>
      </c>
      <c r="F72" s="61">
        <v>13.7</v>
      </c>
      <c r="G72" s="10">
        <v>13.7</v>
      </c>
      <c r="H72" s="10">
        <v>13.7</v>
      </c>
      <c r="I72" s="10">
        <v>13.7</v>
      </c>
      <c r="J72" s="10">
        <v>13.7</v>
      </c>
      <c r="K72" s="62">
        <v>13.7</v>
      </c>
      <c r="L72" s="57">
        <v>7.6</v>
      </c>
      <c r="M72" s="57">
        <v>7.6</v>
      </c>
      <c r="N72" s="57">
        <v>7.6</v>
      </c>
      <c r="O72" s="57">
        <v>7.6</v>
      </c>
      <c r="P72" s="57">
        <v>7.6</v>
      </c>
      <c r="Q72" s="57">
        <v>7.6</v>
      </c>
      <c r="R72" s="57">
        <v>7.6</v>
      </c>
      <c r="S72" s="57">
        <v>7.6</v>
      </c>
      <c r="T72" s="57">
        <v>7.6</v>
      </c>
      <c r="U72" s="10">
        <v>11.3</v>
      </c>
      <c r="V72" s="10">
        <v>11.3</v>
      </c>
      <c r="W72" s="10">
        <v>11.3</v>
      </c>
      <c r="X72" s="10">
        <v>11.3</v>
      </c>
      <c r="Y72" s="10">
        <v>11.3</v>
      </c>
      <c r="Z72" s="10">
        <v>11.3</v>
      </c>
      <c r="AA72" s="10">
        <v>11.3</v>
      </c>
      <c r="AB72" s="20">
        <v>9</v>
      </c>
      <c r="AC72" s="10">
        <v>12</v>
      </c>
      <c r="AD72" s="20">
        <v>20.5</v>
      </c>
      <c r="AE72" s="10">
        <v>10.199999999999999</v>
      </c>
      <c r="AF72" s="10">
        <v>10.199999999999999</v>
      </c>
      <c r="AG72" s="10">
        <v>10.199999999999999</v>
      </c>
      <c r="AH72" s="20">
        <v>12.1</v>
      </c>
      <c r="AI72" s="20">
        <v>12.1</v>
      </c>
    </row>
    <row r="73" spans="1:35" s="10" customFormat="1" x14ac:dyDescent="0.25">
      <c r="A73" s="10">
        <v>69</v>
      </c>
      <c r="B73" s="35">
        <f t="shared" si="2"/>
        <v>73</v>
      </c>
      <c r="C73" s="342"/>
      <c r="D73" s="53">
        <v>6.3</v>
      </c>
      <c r="E73" s="54">
        <v>6.3</v>
      </c>
      <c r="F73" s="61">
        <v>13.7</v>
      </c>
      <c r="G73" s="10">
        <v>13.7</v>
      </c>
      <c r="H73" s="10">
        <v>13.7</v>
      </c>
      <c r="I73" s="10">
        <v>13.7</v>
      </c>
      <c r="J73" s="10">
        <v>13.7</v>
      </c>
      <c r="K73" s="62">
        <v>13.7</v>
      </c>
      <c r="L73" s="57">
        <v>7.6</v>
      </c>
      <c r="M73" s="57">
        <v>7.6</v>
      </c>
      <c r="N73" s="57">
        <v>7.6</v>
      </c>
      <c r="O73" s="57">
        <v>7.6</v>
      </c>
      <c r="P73" s="57">
        <v>7.6</v>
      </c>
      <c r="Q73" s="57">
        <v>7.6</v>
      </c>
      <c r="R73" s="57">
        <v>7.6</v>
      </c>
      <c r="S73" s="57">
        <v>7.6</v>
      </c>
      <c r="T73" s="57">
        <v>7.6</v>
      </c>
      <c r="U73" s="10">
        <v>11.3</v>
      </c>
      <c r="V73" s="10">
        <v>11.3</v>
      </c>
      <c r="W73" s="10">
        <v>11.3</v>
      </c>
      <c r="X73" s="10">
        <v>11.3</v>
      </c>
      <c r="Y73" s="10">
        <v>11.3</v>
      </c>
      <c r="Z73" s="10">
        <v>11.3</v>
      </c>
      <c r="AA73" s="10">
        <v>11.3</v>
      </c>
      <c r="AB73" s="20">
        <v>9</v>
      </c>
      <c r="AC73" s="10">
        <v>12</v>
      </c>
      <c r="AD73" s="20">
        <v>20.5</v>
      </c>
      <c r="AE73" s="10">
        <v>10.199999999999999</v>
      </c>
      <c r="AF73" s="10">
        <v>10.199999999999999</v>
      </c>
      <c r="AG73" s="10">
        <v>10.199999999999999</v>
      </c>
      <c r="AH73" s="20">
        <v>12.1</v>
      </c>
      <c r="AI73" s="20">
        <v>12.1</v>
      </c>
    </row>
    <row r="74" spans="1:35" s="10" customFormat="1" x14ac:dyDescent="0.25">
      <c r="A74" s="10">
        <v>70</v>
      </c>
      <c r="B74" s="35">
        <f t="shared" si="2"/>
        <v>74</v>
      </c>
      <c r="C74" s="342"/>
      <c r="D74" s="53">
        <v>6.3</v>
      </c>
      <c r="E74" s="54">
        <v>6.3</v>
      </c>
      <c r="F74" s="61">
        <v>13.7</v>
      </c>
      <c r="G74" s="10">
        <v>13.7</v>
      </c>
      <c r="H74" s="10">
        <v>13.7</v>
      </c>
      <c r="I74" s="10">
        <v>13.7</v>
      </c>
      <c r="J74" s="10">
        <v>13.7</v>
      </c>
      <c r="K74" s="62">
        <v>13.7</v>
      </c>
      <c r="L74" s="57">
        <v>7.6</v>
      </c>
      <c r="M74" s="57">
        <v>7.6</v>
      </c>
      <c r="N74" s="57">
        <v>7.6</v>
      </c>
      <c r="O74" s="57">
        <v>7.6</v>
      </c>
      <c r="P74" s="57">
        <v>7.6</v>
      </c>
      <c r="Q74" s="57">
        <v>7.6</v>
      </c>
      <c r="R74" s="57">
        <v>7.6</v>
      </c>
      <c r="S74" s="57">
        <v>7.6</v>
      </c>
      <c r="T74" s="57">
        <v>7.6</v>
      </c>
      <c r="U74" s="10">
        <v>11.3</v>
      </c>
      <c r="V74" s="10">
        <v>11.3</v>
      </c>
      <c r="W74" s="10">
        <v>11.3</v>
      </c>
      <c r="X74" s="10">
        <v>11.3</v>
      </c>
      <c r="Y74" s="10">
        <v>11.3</v>
      </c>
      <c r="Z74" s="10">
        <v>11.3</v>
      </c>
      <c r="AA74" s="10">
        <v>11.3</v>
      </c>
      <c r="AB74" s="20">
        <v>9</v>
      </c>
      <c r="AC74" s="10">
        <v>12</v>
      </c>
      <c r="AD74" s="20">
        <v>20.5</v>
      </c>
      <c r="AE74" s="10">
        <v>10.199999999999999</v>
      </c>
      <c r="AF74" s="10">
        <v>10.199999999999999</v>
      </c>
      <c r="AG74" s="10">
        <v>10.199999999999999</v>
      </c>
      <c r="AH74" s="20">
        <v>12.1</v>
      </c>
      <c r="AI74" s="20">
        <v>12.1</v>
      </c>
    </row>
    <row r="75" spans="1:35" s="10" customFormat="1" x14ac:dyDescent="0.25">
      <c r="A75" s="10">
        <v>71</v>
      </c>
      <c r="B75" s="35">
        <f t="shared" si="2"/>
        <v>75</v>
      </c>
      <c r="C75" s="342"/>
      <c r="D75" s="53">
        <v>6.3</v>
      </c>
      <c r="E75" s="54">
        <v>6.3</v>
      </c>
      <c r="F75" s="61">
        <v>13.7</v>
      </c>
      <c r="G75" s="10">
        <v>13.7</v>
      </c>
      <c r="H75" s="10">
        <v>13.7</v>
      </c>
      <c r="I75" s="10">
        <v>13.7</v>
      </c>
      <c r="J75" s="10">
        <v>13.7</v>
      </c>
      <c r="K75" s="62">
        <v>13.7</v>
      </c>
      <c r="L75" s="57">
        <v>7.6</v>
      </c>
      <c r="M75" s="57">
        <v>7.6</v>
      </c>
      <c r="N75" s="57">
        <v>7.6</v>
      </c>
      <c r="O75" s="57">
        <v>7.6</v>
      </c>
      <c r="P75" s="57">
        <v>7.6</v>
      </c>
      <c r="Q75" s="57">
        <v>7.6</v>
      </c>
      <c r="R75" s="57">
        <v>7.6</v>
      </c>
      <c r="S75" s="57">
        <v>7.6</v>
      </c>
      <c r="T75" s="57">
        <v>7.6</v>
      </c>
      <c r="U75" s="10">
        <v>11.3</v>
      </c>
      <c r="V75" s="10">
        <v>11.3</v>
      </c>
      <c r="W75" s="10">
        <v>11.3</v>
      </c>
      <c r="X75" s="10">
        <v>11.3</v>
      </c>
      <c r="Y75" s="10">
        <v>11.3</v>
      </c>
      <c r="Z75" s="10">
        <v>11.3</v>
      </c>
      <c r="AA75" s="10">
        <v>11.3</v>
      </c>
      <c r="AB75" s="20">
        <v>9</v>
      </c>
      <c r="AC75" s="10">
        <v>12</v>
      </c>
      <c r="AD75" s="20">
        <v>20.5</v>
      </c>
      <c r="AE75" s="10">
        <v>10.199999999999999</v>
      </c>
      <c r="AF75" s="10">
        <v>10.199999999999999</v>
      </c>
      <c r="AG75" s="10">
        <v>10.199999999999999</v>
      </c>
      <c r="AH75" s="20">
        <v>12.1</v>
      </c>
      <c r="AI75" s="20">
        <v>12.1</v>
      </c>
    </row>
    <row r="76" spans="1:35" s="10" customFormat="1" x14ac:dyDescent="0.25">
      <c r="A76" s="10">
        <v>72</v>
      </c>
      <c r="B76" s="35">
        <f t="shared" si="2"/>
        <v>76</v>
      </c>
      <c r="C76" s="342"/>
      <c r="D76" s="53">
        <v>6.3</v>
      </c>
      <c r="E76" s="54">
        <v>6.3</v>
      </c>
      <c r="F76" s="61">
        <v>13.7</v>
      </c>
      <c r="G76" s="10">
        <v>13.7</v>
      </c>
      <c r="H76" s="10">
        <v>13.7</v>
      </c>
      <c r="I76" s="10">
        <v>13.7</v>
      </c>
      <c r="J76" s="10">
        <v>13.7</v>
      </c>
      <c r="K76" s="62">
        <v>13.7</v>
      </c>
      <c r="L76" s="57">
        <v>7.6</v>
      </c>
      <c r="M76" s="57">
        <v>7.6</v>
      </c>
      <c r="N76" s="57">
        <v>7.6</v>
      </c>
      <c r="O76" s="57">
        <v>7.6</v>
      </c>
      <c r="P76" s="57">
        <v>7.6</v>
      </c>
      <c r="Q76" s="57">
        <v>7.6</v>
      </c>
      <c r="R76" s="57">
        <v>7.6</v>
      </c>
      <c r="S76" s="57">
        <v>7.6</v>
      </c>
      <c r="T76" s="57">
        <v>7.6</v>
      </c>
      <c r="U76" s="10">
        <v>11.3</v>
      </c>
      <c r="V76" s="10">
        <v>11.3</v>
      </c>
      <c r="W76" s="10">
        <v>11.3</v>
      </c>
      <c r="X76" s="10">
        <v>11.3</v>
      </c>
      <c r="Y76" s="10">
        <v>11.3</v>
      </c>
      <c r="Z76" s="10">
        <v>11.3</v>
      </c>
      <c r="AA76" s="10">
        <v>11.3</v>
      </c>
      <c r="AB76" s="20">
        <v>9</v>
      </c>
      <c r="AC76" s="10">
        <v>12</v>
      </c>
      <c r="AD76" s="20">
        <v>20.5</v>
      </c>
      <c r="AE76" s="10">
        <v>10.199999999999999</v>
      </c>
      <c r="AF76" s="10">
        <v>10.199999999999999</v>
      </c>
      <c r="AG76" s="10">
        <v>10.199999999999999</v>
      </c>
      <c r="AH76" s="20">
        <v>12.1</v>
      </c>
      <c r="AI76" s="20">
        <v>12.1</v>
      </c>
    </row>
    <row r="77" spans="1:35" s="10" customFormat="1" x14ac:dyDescent="0.25">
      <c r="A77" s="10">
        <v>73</v>
      </c>
      <c r="B77" s="35">
        <f t="shared" si="2"/>
        <v>77</v>
      </c>
      <c r="C77" s="342"/>
      <c r="D77" s="53">
        <v>6.3</v>
      </c>
      <c r="E77" s="54">
        <v>6.3</v>
      </c>
      <c r="F77" s="61">
        <v>13.7</v>
      </c>
      <c r="G77" s="10">
        <v>13.7</v>
      </c>
      <c r="H77" s="10">
        <v>13.7</v>
      </c>
      <c r="I77" s="10">
        <v>13.7</v>
      </c>
      <c r="J77" s="10">
        <v>13.7</v>
      </c>
      <c r="K77" s="62">
        <v>13.7</v>
      </c>
      <c r="L77" s="57">
        <v>7.6</v>
      </c>
      <c r="M77" s="57">
        <v>7.6</v>
      </c>
      <c r="N77" s="57">
        <v>7.6</v>
      </c>
      <c r="O77" s="57">
        <v>7.6</v>
      </c>
      <c r="P77" s="57">
        <v>7.6</v>
      </c>
      <c r="Q77" s="57">
        <v>7.6</v>
      </c>
      <c r="R77" s="57">
        <v>7.6</v>
      </c>
      <c r="S77" s="57">
        <v>7.6</v>
      </c>
      <c r="T77" s="57">
        <v>7.6</v>
      </c>
      <c r="U77" s="10">
        <v>11.3</v>
      </c>
      <c r="V77" s="10">
        <v>11.3</v>
      </c>
      <c r="W77" s="10">
        <v>11.3</v>
      </c>
      <c r="X77" s="10">
        <v>11.3</v>
      </c>
      <c r="Y77" s="10">
        <v>11.3</v>
      </c>
      <c r="Z77" s="10">
        <v>11.3</v>
      </c>
      <c r="AA77" s="10">
        <v>11.3</v>
      </c>
      <c r="AB77" s="20">
        <v>9</v>
      </c>
      <c r="AC77" s="10">
        <v>12</v>
      </c>
      <c r="AD77" s="20">
        <v>20.5</v>
      </c>
      <c r="AE77" s="10">
        <v>10.199999999999999</v>
      </c>
      <c r="AF77" s="10">
        <v>10.199999999999999</v>
      </c>
      <c r="AG77" s="10">
        <v>10.199999999999999</v>
      </c>
      <c r="AH77" s="20">
        <v>12.1</v>
      </c>
      <c r="AI77" s="20">
        <v>12.1</v>
      </c>
    </row>
    <row r="78" spans="1:35" s="10" customFormat="1" x14ac:dyDescent="0.25">
      <c r="A78" s="10">
        <v>74</v>
      </c>
      <c r="B78" s="35">
        <f t="shared" si="2"/>
        <v>78</v>
      </c>
      <c r="C78" s="342"/>
      <c r="D78" s="53">
        <v>6.3</v>
      </c>
      <c r="E78" s="54">
        <v>6.3</v>
      </c>
      <c r="F78" s="61">
        <v>13.7</v>
      </c>
      <c r="G78" s="10">
        <v>13.7</v>
      </c>
      <c r="H78" s="10">
        <v>13.7</v>
      </c>
      <c r="I78" s="10">
        <v>13.7</v>
      </c>
      <c r="J78" s="10">
        <v>13.7</v>
      </c>
      <c r="K78" s="62">
        <v>13.7</v>
      </c>
      <c r="L78" s="57">
        <v>7.6</v>
      </c>
      <c r="M78" s="57">
        <v>7.6</v>
      </c>
      <c r="N78" s="57">
        <v>7.6</v>
      </c>
      <c r="O78" s="57">
        <v>7.6</v>
      </c>
      <c r="P78" s="57">
        <v>7.6</v>
      </c>
      <c r="Q78" s="57">
        <v>7.6</v>
      </c>
      <c r="R78" s="57">
        <v>7.6</v>
      </c>
      <c r="S78" s="57">
        <v>7.6</v>
      </c>
      <c r="T78" s="57">
        <v>7.6</v>
      </c>
      <c r="U78" s="10">
        <v>11.3</v>
      </c>
      <c r="V78" s="10">
        <v>11.3</v>
      </c>
      <c r="W78" s="10">
        <v>11.3</v>
      </c>
      <c r="X78" s="10">
        <v>11.3</v>
      </c>
      <c r="Y78" s="10">
        <v>11.3</v>
      </c>
      <c r="Z78" s="10">
        <v>11.3</v>
      </c>
      <c r="AA78" s="10">
        <v>11.3</v>
      </c>
      <c r="AB78" s="20">
        <v>9</v>
      </c>
      <c r="AC78" s="10">
        <v>12</v>
      </c>
      <c r="AD78" s="20">
        <v>20.5</v>
      </c>
      <c r="AE78" s="10">
        <v>10.199999999999999</v>
      </c>
      <c r="AF78" s="10">
        <v>10.199999999999999</v>
      </c>
      <c r="AG78" s="10">
        <v>10.199999999999999</v>
      </c>
      <c r="AH78" s="20">
        <v>12.1</v>
      </c>
      <c r="AI78" s="20">
        <v>12.1</v>
      </c>
    </row>
    <row r="79" spans="1:35" s="10" customFormat="1" x14ac:dyDescent="0.25">
      <c r="A79" s="10">
        <v>75</v>
      </c>
      <c r="B79" s="35">
        <f t="shared" si="2"/>
        <v>79</v>
      </c>
      <c r="C79" s="343"/>
      <c r="D79" s="55">
        <v>6.3</v>
      </c>
      <c r="E79" s="56">
        <v>6.3</v>
      </c>
      <c r="F79" s="63">
        <v>13.7</v>
      </c>
      <c r="G79" s="64">
        <v>13.7</v>
      </c>
      <c r="H79" s="64">
        <v>13.7</v>
      </c>
      <c r="I79" s="64">
        <v>13.7</v>
      </c>
      <c r="J79" s="64">
        <v>13.7</v>
      </c>
      <c r="K79" s="65">
        <v>13.7</v>
      </c>
      <c r="L79" s="57">
        <v>7.6</v>
      </c>
      <c r="M79" s="57">
        <v>7.6</v>
      </c>
      <c r="N79" s="57">
        <v>7.6</v>
      </c>
      <c r="O79" s="57">
        <v>7.6</v>
      </c>
      <c r="P79" s="57">
        <v>7.6</v>
      </c>
      <c r="Q79" s="57">
        <v>7.6</v>
      </c>
      <c r="R79" s="57">
        <v>7.6</v>
      </c>
      <c r="S79" s="57">
        <v>7.6</v>
      </c>
      <c r="T79" s="57">
        <v>7.6</v>
      </c>
      <c r="U79" s="10">
        <v>11.3</v>
      </c>
      <c r="V79" s="10">
        <v>11.3</v>
      </c>
      <c r="W79" s="10">
        <v>11.3</v>
      </c>
      <c r="X79" s="10">
        <v>11.3</v>
      </c>
      <c r="Y79" s="10">
        <v>11.3</v>
      </c>
      <c r="Z79" s="10">
        <v>11.3</v>
      </c>
      <c r="AA79" s="10">
        <v>11.3</v>
      </c>
      <c r="AB79" s="20">
        <v>9</v>
      </c>
      <c r="AC79" s="10">
        <v>12</v>
      </c>
      <c r="AD79" s="20">
        <v>20.5</v>
      </c>
      <c r="AE79" s="10">
        <v>10.199999999999999</v>
      </c>
      <c r="AF79" s="10">
        <v>10.199999999999999</v>
      </c>
      <c r="AG79" s="10">
        <v>10.199999999999999</v>
      </c>
      <c r="AH79" s="20">
        <v>12.1</v>
      </c>
      <c r="AI79" s="20">
        <v>12.1</v>
      </c>
    </row>
    <row r="80" spans="1:35" s="6" customFormat="1" x14ac:dyDescent="0.25">
      <c r="A80" s="6">
        <v>76</v>
      </c>
      <c r="B80" s="35">
        <f t="shared" si="2"/>
        <v>80</v>
      </c>
      <c r="C80" s="338" t="s">
        <v>25</v>
      </c>
      <c r="D80" s="45">
        <v>6.3</v>
      </c>
      <c r="E80" s="46">
        <v>6.3</v>
      </c>
      <c r="F80" s="37">
        <v>13.3</v>
      </c>
      <c r="G80" s="38">
        <v>13.3</v>
      </c>
      <c r="H80" s="38">
        <v>13.3</v>
      </c>
      <c r="I80" s="38">
        <v>13.3</v>
      </c>
      <c r="J80" s="38">
        <v>13.3</v>
      </c>
      <c r="K80" s="39">
        <v>13.3</v>
      </c>
      <c r="L80" s="36">
        <v>6.7</v>
      </c>
      <c r="M80" s="36">
        <v>6.7</v>
      </c>
      <c r="N80" s="36">
        <v>6.7</v>
      </c>
      <c r="O80" s="36">
        <v>6.7</v>
      </c>
      <c r="P80" s="36">
        <v>6.7</v>
      </c>
      <c r="Q80" s="36">
        <v>6.7</v>
      </c>
      <c r="R80" s="36">
        <v>6.7</v>
      </c>
      <c r="S80" s="36">
        <v>6.7</v>
      </c>
      <c r="T80" s="36">
        <v>6.7</v>
      </c>
      <c r="U80" s="6">
        <v>9.6</v>
      </c>
      <c r="V80" s="6">
        <v>9.6</v>
      </c>
      <c r="W80" s="6">
        <v>9.6</v>
      </c>
      <c r="X80" s="6">
        <v>9.6</v>
      </c>
      <c r="Y80" s="6">
        <v>9.6</v>
      </c>
      <c r="Z80" s="6">
        <v>9.6</v>
      </c>
      <c r="AA80" s="6">
        <v>9.6</v>
      </c>
      <c r="AB80" s="18">
        <v>8.6</v>
      </c>
      <c r="AC80" s="6">
        <v>11.9</v>
      </c>
      <c r="AD80" s="18">
        <v>20.399999999999999</v>
      </c>
      <c r="AE80" s="6">
        <v>10.199999999999999</v>
      </c>
      <c r="AF80" s="6">
        <v>10.199999999999999</v>
      </c>
      <c r="AG80" s="6">
        <v>10.199999999999999</v>
      </c>
      <c r="AH80" s="18">
        <v>11.4</v>
      </c>
      <c r="AI80" s="18">
        <v>11.4</v>
      </c>
    </row>
    <row r="81" spans="1:35" s="6" customFormat="1" x14ac:dyDescent="0.25">
      <c r="A81" s="6">
        <v>77</v>
      </c>
      <c r="B81" s="35">
        <f t="shared" si="2"/>
        <v>81</v>
      </c>
      <c r="C81" s="339"/>
      <c r="D81" s="47">
        <v>6.3</v>
      </c>
      <c r="E81" s="48">
        <v>6.3</v>
      </c>
      <c r="F81" s="40">
        <v>13.3</v>
      </c>
      <c r="G81" s="6">
        <v>13.3</v>
      </c>
      <c r="H81" s="6">
        <v>13.3</v>
      </c>
      <c r="I81" s="6">
        <v>13.3</v>
      </c>
      <c r="J81" s="6">
        <v>13.3</v>
      </c>
      <c r="K81" s="41">
        <v>13.3</v>
      </c>
      <c r="L81" s="36">
        <v>6.7</v>
      </c>
      <c r="M81" s="36">
        <v>6.7</v>
      </c>
      <c r="N81" s="36">
        <v>6.7</v>
      </c>
      <c r="O81" s="36">
        <v>6.7</v>
      </c>
      <c r="P81" s="36">
        <v>6.7</v>
      </c>
      <c r="Q81" s="36">
        <v>6.7</v>
      </c>
      <c r="R81" s="36">
        <v>6.7</v>
      </c>
      <c r="S81" s="36">
        <v>6.7</v>
      </c>
      <c r="T81" s="36">
        <v>6.7</v>
      </c>
      <c r="U81" s="6">
        <v>9.6</v>
      </c>
      <c r="V81" s="6">
        <v>9.6</v>
      </c>
      <c r="W81" s="6">
        <v>9.6</v>
      </c>
      <c r="X81" s="6">
        <v>9.6</v>
      </c>
      <c r="Y81" s="6">
        <v>9.6</v>
      </c>
      <c r="Z81" s="6">
        <v>9.6</v>
      </c>
      <c r="AA81" s="6">
        <v>9.6</v>
      </c>
      <c r="AB81" s="18">
        <v>8.6</v>
      </c>
      <c r="AC81" s="6">
        <v>11.9</v>
      </c>
      <c r="AD81" s="18">
        <v>20.399999999999999</v>
      </c>
      <c r="AE81" s="6">
        <v>10.199999999999999</v>
      </c>
      <c r="AF81" s="6">
        <v>10.199999999999999</v>
      </c>
      <c r="AG81" s="6">
        <v>10.199999999999999</v>
      </c>
      <c r="AH81" s="18">
        <v>11.4</v>
      </c>
      <c r="AI81" s="18">
        <v>11.4</v>
      </c>
    </row>
    <row r="82" spans="1:35" s="6" customFormat="1" x14ac:dyDescent="0.25">
      <c r="A82" s="6">
        <v>78</v>
      </c>
      <c r="B82" s="35">
        <f t="shared" si="2"/>
        <v>82</v>
      </c>
      <c r="C82" s="339"/>
      <c r="D82" s="47">
        <v>6.3</v>
      </c>
      <c r="E82" s="48">
        <v>6.3</v>
      </c>
      <c r="F82" s="40">
        <v>13.3</v>
      </c>
      <c r="G82" s="6">
        <v>13.3</v>
      </c>
      <c r="H82" s="6">
        <v>13.3</v>
      </c>
      <c r="I82" s="6">
        <v>13.3</v>
      </c>
      <c r="J82" s="6">
        <v>13.3</v>
      </c>
      <c r="K82" s="41">
        <v>13.3</v>
      </c>
      <c r="L82" s="36">
        <v>6.7</v>
      </c>
      <c r="M82" s="36">
        <v>6.7</v>
      </c>
      <c r="N82" s="36">
        <v>6.7</v>
      </c>
      <c r="O82" s="36">
        <v>6.7</v>
      </c>
      <c r="P82" s="36">
        <v>6.7</v>
      </c>
      <c r="Q82" s="36">
        <v>6.7</v>
      </c>
      <c r="R82" s="36">
        <v>6.7</v>
      </c>
      <c r="S82" s="36">
        <v>6.7</v>
      </c>
      <c r="T82" s="36">
        <v>6.7</v>
      </c>
      <c r="U82" s="6">
        <v>9.6</v>
      </c>
      <c r="V82" s="6">
        <v>9.6</v>
      </c>
      <c r="W82" s="6">
        <v>9.6</v>
      </c>
      <c r="X82" s="6">
        <v>9.6</v>
      </c>
      <c r="Y82" s="6">
        <v>9.6</v>
      </c>
      <c r="Z82" s="6">
        <v>9.6</v>
      </c>
      <c r="AA82" s="6">
        <v>9.6</v>
      </c>
      <c r="AB82" s="18">
        <v>8.6</v>
      </c>
      <c r="AC82" s="6">
        <v>11.9</v>
      </c>
      <c r="AD82" s="18">
        <v>20.399999999999999</v>
      </c>
      <c r="AE82" s="6">
        <v>10.199999999999999</v>
      </c>
      <c r="AF82" s="6">
        <v>10.199999999999999</v>
      </c>
      <c r="AG82" s="6">
        <v>10.199999999999999</v>
      </c>
      <c r="AH82" s="18">
        <v>11.4</v>
      </c>
      <c r="AI82" s="18">
        <v>11.4</v>
      </c>
    </row>
    <row r="83" spans="1:35" s="6" customFormat="1" x14ac:dyDescent="0.25">
      <c r="A83" s="6">
        <v>79</v>
      </c>
      <c r="B83" s="35">
        <f t="shared" si="2"/>
        <v>83</v>
      </c>
      <c r="C83" s="339"/>
      <c r="D83" s="47">
        <v>6.3</v>
      </c>
      <c r="E83" s="48">
        <v>6.3</v>
      </c>
      <c r="F83" s="40">
        <v>13.3</v>
      </c>
      <c r="G83" s="6">
        <v>13.3</v>
      </c>
      <c r="H83" s="6">
        <v>13.3</v>
      </c>
      <c r="I83" s="6">
        <v>13.3</v>
      </c>
      <c r="J83" s="6">
        <v>13.3</v>
      </c>
      <c r="K83" s="41">
        <v>13.3</v>
      </c>
      <c r="L83" s="36">
        <v>6.7</v>
      </c>
      <c r="M83" s="36">
        <v>6.7</v>
      </c>
      <c r="N83" s="36">
        <v>6.7</v>
      </c>
      <c r="O83" s="36">
        <v>6.7</v>
      </c>
      <c r="P83" s="36">
        <v>6.7</v>
      </c>
      <c r="Q83" s="36">
        <v>6.7</v>
      </c>
      <c r="R83" s="36">
        <v>6.7</v>
      </c>
      <c r="S83" s="36">
        <v>6.7</v>
      </c>
      <c r="T83" s="36">
        <v>6.7</v>
      </c>
      <c r="U83" s="6">
        <v>9.6</v>
      </c>
      <c r="V83" s="6">
        <v>9.6</v>
      </c>
      <c r="W83" s="6">
        <v>9.6</v>
      </c>
      <c r="X83" s="6">
        <v>9.6</v>
      </c>
      <c r="Y83" s="6">
        <v>9.6</v>
      </c>
      <c r="Z83" s="6">
        <v>9.6</v>
      </c>
      <c r="AA83" s="6">
        <v>9.6</v>
      </c>
      <c r="AB83" s="18">
        <v>8.6</v>
      </c>
      <c r="AC83" s="6">
        <v>11.9</v>
      </c>
      <c r="AD83" s="18">
        <v>20.399999999999999</v>
      </c>
      <c r="AE83" s="6">
        <v>10.199999999999999</v>
      </c>
      <c r="AF83" s="6">
        <v>10.199999999999999</v>
      </c>
      <c r="AG83" s="6">
        <v>10.199999999999999</v>
      </c>
      <c r="AH83" s="18">
        <v>11.4</v>
      </c>
      <c r="AI83" s="18">
        <v>11.4</v>
      </c>
    </row>
    <row r="84" spans="1:35" s="6" customFormat="1" x14ac:dyDescent="0.25">
      <c r="A84" s="6">
        <v>80</v>
      </c>
      <c r="B84" s="35">
        <f t="shared" si="2"/>
        <v>84</v>
      </c>
      <c r="C84" s="339"/>
      <c r="D84" s="47">
        <v>6.3</v>
      </c>
      <c r="E84" s="48">
        <v>6.3</v>
      </c>
      <c r="F84" s="40">
        <v>13.3</v>
      </c>
      <c r="G84" s="6">
        <v>13.3</v>
      </c>
      <c r="H84" s="6">
        <v>13.3</v>
      </c>
      <c r="I84" s="6">
        <v>13.3</v>
      </c>
      <c r="J84" s="6">
        <v>13.3</v>
      </c>
      <c r="K84" s="41">
        <v>13.3</v>
      </c>
      <c r="L84" s="36">
        <v>6.7</v>
      </c>
      <c r="M84" s="36">
        <v>6.7</v>
      </c>
      <c r="N84" s="36">
        <v>6.7</v>
      </c>
      <c r="O84" s="36">
        <v>6.7</v>
      </c>
      <c r="P84" s="36">
        <v>6.7</v>
      </c>
      <c r="Q84" s="36">
        <v>6.7</v>
      </c>
      <c r="R84" s="36">
        <v>6.7</v>
      </c>
      <c r="S84" s="36">
        <v>6.7</v>
      </c>
      <c r="T84" s="36">
        <v>6.7</v>
      </c>
      <c r="U84" s="6">
        <v>9.6</v>
      </c>
      <c r="V84" s="6">
        <v>9.6</v>
      </c>
      <c r="W84" s="6">
        <v>9.6</v>
      </c>
      <c r="X84" s="6">
        <v>9.6</v>
      </c>
      <c r="Y84" s="6">
        <v>9.6</v>
      </c>
      <c r="Z84" s="6">
        <v>9.6</v>
      </c>
      <c r="AA84" s="6">
        <v>9.6</v>
      </c>
      <c r="AB84" s="18">
        <v>8.6</v>
      </c>
      <c r="AC84" s="6">
        <v>11.9</v>
      </c>
      <c r="AD84" s="18">
        <v>20.399999999999999</v>
      </c>
      <c r="AE84" s="6">
        <v>10.199999999999999</v>
      </c>
      <c r="AF84" s="6">
        <v>10.199999999999999</v>
      </c>
      <c r="AG84" s="6">
        <v>10.199999999999999</v>
      </c>
      <c r="AH84" s="18">
        <v>11.4</v>
      </c>
      <c r="AI84" s="18">
        <v>11.4</v>
      </c>
    </row>
    <row r="85" spans="1:35" s="6" customFormat="1" x14ac:dyDescent="0.25">
      <c r="A85" s="6">
        <v>81</v>
      </c>
      <c r="B85" s="35">
        <f t="shared" si="2"/>
        <v>85</v>
      </c>
      <c r="C85" s="339"/>
      <c r="D85" s="47">
        <v>6.3</v>
      </c>
      <c r="E85" s="48">
        <v>6.3</v>
      </c>
      <c r="F85" s="40">
        <v>13.3</v>
      </c>
      <c r="G85" s="6">
        <v>13.3</v>
      </c>
      <c r="H85" s="6">
        <v>13.3</v>
      </c>
      <c r="I85" s="6">
        <v>13.3</v>
      </c>
      <c r="J85" s="6">
        <v>13.3</v>
      </c>
      <c r="K85" s="41">
        <v>13.3</v>
      </c>
      <c r="L85" s="36">
        <v>6.7</v>
      </c>
      <c r="M85" s="36">
        <v>6.7</v>
      </c>
      <c r="N85" s="36">
        <v>6.7</v>
      </c>
      <c r="O85" s="36">
        <v>6.7</v>
      </c>
      <c r="P85" s="36">
        <v>6.7</v>
      </c>
      <c r="Q85" s="36">
        <v>6.7</v>
      </c>
      <c r="R85" s="36">
        <v>6.7</v>
      </c>
      <c r="S85" s="36">
        <v>6.7</v>
      </c>
      <c r="T85" s="36">
        <v>6.7</v>
      </c>
      <c r="U85" s="6">
        <v>9.6</v>
      </c>
      <c r="V85" s="6">
        <v>9.6</v>
      </c>
      <c r="W85" s="6">
        <v>9.6</v>
      </c>
      <c r="X85" s="6">
        <v>9.6</v>
      </c>
      <c r="Y85" s="6">
        <v>9.6</v>
      </c>
      <c r="Z85" s="6">
        <v>9.6</v>
      </c>
      <c r="AA85" s="6">
        <v>9.6</v>
      </c>
      <c r="AB85" s="18">
        <v>8.6</v>
      </c>
      <c r="AC85" s="6">
        <v>11.9</v>
      </c>
      <c r="AD85" s="18">
        <v>20.399999999999999</v>
      </c>
      <c r="AE85" s="6">
        <v>10.199999999999999</v>
      </c>
      <c r="AF85" s="6">
        <v>10.199999999999999</v>
      </c>
      <c r="AG85" s="6">
        <v>10.199999999999999</v>
      </c>
      <c r="AH85" s="18">
        <v>11.4</v>
      </c>
      <c r="AI85" s="18">
        <v>11.4</v>
      </c>
    </row>
    <row r="86" spans="1:35" s="6" customFormat="1" x14ac:dyDescent="0.25">
      <c r="A86" s="6">
        <v>82</v>
      </c>
      <c r="B86" s="35">
        <f t="shared" si="2"/>
        <v>86</v>
      </c>
      <c r="C86" s="339"/>
      <c r="D86" s="47">
        <v>6.3</v>
      </c>
      <c r="E86" s="48">
        <v>6.3</v>
      </c>
      <c r="F86" s="40">
        <v>13.3</v>
      </c>
      <c r="G86" s="6">
        <v>13.3</v>
      </c>
      <c r="H86" s="6">
        <v>13.3</v>
      </c>
      <c r="I86" s="6">
        <v>13.3</v>
      </c>
      <c r="J86" s="6">
        <v>13.3</v>
      </c>
      <c r="K86" s="41">
        <v>13.3</v>
      </c>
      <c r="L86" s="36">
        <v>6.7</v>
      </c>
      <c r="M86" s="36">
        <v>6.7</v>
      </c>
      <c r="N86" s="36">
        <v>6.7</v>
      </c>
      <c r="O86" s="36">
        <v>6.7</v>
      </c>
      <c r="P86" s="36">
        <v>6.7</v>
      </c>
      <c r="Q86" s="36">
        <v>6.7</v>
      </c>
      <c r="R86" s="36">
        <v>6.7</v>
      </c>
      <c r="S86" s="36">
        <v>6.7</v>
      </c>
      <c r="T86" s="36">
        <v>6.7</v>
      </c>
      <c r="U86" s="6">
        <v>9.6</v>
      </c>
      <c r="V86" s="6">
        <v>9.6</v>
      </c>
      <c r="W86" s="6">
        <v>9.6</v>
      </c>
      <c r="X86" s="6">
        <v>9.6</v>
      </c>
      <c r="Y86" s="6">
        <v>9.6</v>
      </c>
      <c r="Z86" s="6">
        <v>9.6</v>
      </c>
      <c r="AA86" s="6">
        <v>9.6</v>
      </c>
      <c r="AB86" s="18">
        <v>8.6</v>
      </c>
      <c r="AC86" s="6">
        <v>11.9</v>
      </c>
      <c r="AD86" s="18">
        <v>20.399999999999999</v>
      </c>
      <c r="AE86" s="6">
        <v>10.199999999999999</v>
      </c>
      <c r="AF86" s="6">
        <v>10.199999999999999</v>
      </c>
      <c r="AG86" s="6">
        <v>10.199999999999999</v>
      </c>
      <c r="AH86" s="18">
        <v>11.4</v>
      </c>
      <c r="AI86" s="18">
        <v>11.4</v>
      </c>
    </row>
    <row r="87" spans="1:35" s="6" customFormat="1" x14ac:dyDescent="0.25">
      <c r="A87" s="6">
        <v>83</v>
      </c>
      <c r="B87" s="35">
        <f t="shared" si="2"/>
        <v>87</v>
      </c>
      <c r="C87" s="339"/>
      <c r="D87" s="47">
        <v>6.3</v>
      </c>
      <c r="E87" s="48">
        <v>6.3</v>
      </c>
      <c r="F87" s="40">
        <v>13.3</v>
      </c>
      <c r="G87" s="6">
        <v>13.3</v>
      </c>
      <c r="H87" s="6">
        <v>13.3</v>
      </c>
      <c r="I87" s="6">
        <v>13.3</v>
      </c>
      <c r="J87" s="6">
        <v>13.3</v>
      </c>
      <c r="K87" s="41">
        <v>13.3</v>
      </c>
      <c r="L87" s="36">
        <v>6.7</v>
      </c>
      <c r="M87" s="36">
        <v>6.7</v>
      </c>
      <c r="N87" s="36">
        <v>6.7</v>
      </c>
      <c r="O87" s="36">
        <v>6.7</v>
      </c>
      <c r="P87" s="36">
        <v>6.7</v>
      </c>
      <c r="Q87" s="36">
        <v>6.7</v>
      </c>
      <c r="R87" s="36">
        <v>6.7</v>
      </c>
      <c r="S87" s="36">
        <v>6.7</v>
      </c>
      <c r="T87" s="36">
        <v>6.7</v>
      </c>
      <c r="U87" s="6">
        <v>9.6</v>
      </c>
      <c r="V87" s="6">
        <v>9.6</v>
      </c>
      <c r="W87" s="6">
        <v>9.6</v>
      </c>
      <c r="X87" s="6">
        <v>9.6</v>
      </c>
      <c r="Y87" s="6">
        <v>9.6</v>
      </c>
      <c r="Z87" s="6">
        <v>9.6</v>
      </c>
      <c r="AA87" s="6">
        <v>9.6</v>
      </c>
      <c r="AB87" s="18">
        <v>8.6</v>
      </c>
      <c r="AC87" s="6">
        <v>11.9</v>
      </c>
      <c r="AD87" s="18">
        <v>20.399999999999999</v>
      </c>
      <c r="AE87" s="6">
        <v>10.199999999999999</v>
      </c>
      <c r="AF87" s="6">
        <v>10.199999999999999</v>
      </c>
      <c r="AG87" s="6">
        <v>10.199999999999999</v>
      </c>
      <c r="AH87" s="18">
        <v>11.4</v>
      </c>
      <c r="AI87" s="18">
        <v>11.4</v>
      </c>
    </row>
    <row r="88" spans="1:35" s="6" customFormat="1" x14ac:dyDescent="0.25">
      <c r="A88" s="6">
        <v>84</v>
      </c>
      <c r="B88" s="35">
        <f t="shared" si="2"/>
        <v>88</v>
      </c>
      <c r="C88" s="339"/>
      <c r="D88" s="47">
        <v>6.3</v>
      </c>
      <c r="E88" s="48">
        <v>6.3</v>
      </c>
      <c r="F88" s="40">
        <v>13.3</v>
      </c>
      <c r="G88" s="6">
        <v>13.3</v>
      </c>
      <c r="H88" s="6">
        <v>13.3</v>
      </c>
      <c r="I88" s="6">
        <v>13.3</v>
      </c>
      <c r="J88" s="6">
        <v>13.3</v>
      </c>
      <c r="K88" s="41">
        <v>13.3</v>
      </c>
      <c r="L88" s="36">
        <v>6.7</v>
      </c>
      <c r="M88" s="36">
        <v>6.7</v>
      </c>
      <c r="N88" s="36">
        <v>6.7</v>
      </c>
      <c r="O88" s="36">
        <v>6.7</v>
      </c>
      <c r="P88" s="36">
        <v>6.7</v>
      </c>
      <c r="Q88" s="36">
        <v>6.7</v>
      </c>
      <c r="R88" s="36">
        <v>6.7</v>
      </c>
      <c r="S88" s="36">
        <v>6.7</v>
      </c>
      <c r="T88" s="36">
        <v>6.7</v>
      </c>
      <c r="U88" s="6">
        <v>9.6</v>
      </c>
      <c r="V88" s="6">
        <v>9.6</v>
      </c>
      <c r="W88" s="6">
        <v>9.6</v>
      </c>
      <c r="X88" s="6">
        <v>9.6</v>
      </c>
      <c r="Y88" s="6">
        <v>9.6</v>
      </c>
      <c r="Z88" s="6">
        <v>9.6</v>
      </c>
      <c r="AA88" s="6">
        <v>9.6</v>
      </c>
      <c r="AB88" s="18">
        <v>8.6</v>
      </c>
      <c r="AC88" s="6">
        <v>11.9</v>
      </c>
      <c r="AD88" s="18">
        <v>20.399999999999999</v>
      </c>
      <c r="AE88" s="6">
        <v>10.199999999999999</v>
      </c>
      <c r="AF88" s="6">
        <v>10.199999999999999</v>
      </c>
      <c r="AG88" s="6">
        <v>10.199999999999999</v>
      </c>
      <c r="AH88" s="18">
        <v>11.4</v>
      </c>
      <c r="AI88" s="18">
        <v>11.4</v>
      </c>
    </row>
    <row r="89" spans="1:35" s="6" customFormat="1" x14ac:dyDescent="0.25">
      <c r="A89" s="6">
        <v>85</v>
      </c>
      <c r="B89" s="35">
        <f t="shared" si="2"/>
        <v>89</v>
      </c>
      <c r="C89" s="340"/>
      <c r="D89" s="49">
        <v>6.3</v>
      </c>
      <c r="E89" s="50">
        <v>6.3</v>
      </c>
      <c r="F89" s="42">
        <v>13.3</v>
      </c>
      <c r="G89" s="43">
        <v>13.3</v>
      </c>
      <c r="H89" s="43">
        <v>13.3</v>
      </c>
      <c r="I89" s="43">
        <v>13.3</v>
      </c>
      <c r="J89" s="43">
        <v>13.3</v>
      </c>
      <c r="K89" s="44">
        <v>13.3</v>
      </c>
      <c r="L89" s="36">
        <v>6.7</v>
      </c>
      <c r="M89" s="36">
        <v>6.7</v>
      </c>
      <c r="N89" s="36">
        <v>6.7</v>
      </c>
      <c r="O89" s="36">
        <v>6.7</v>
      </c>
      <c r="P89" s="36">
        <v>6.7</v>
      </c>
      <c r="Q89" s="36">
        <v>6.7</v>
      </c>
      <c r="R89" s="36">
        <v>6.7</v>
      </c>
      <c r="S89" s="36">
        <v>6.7</v>
      </c>
      <c r="T89" s="36">
        <v>6.7</v>
      </c>
      <c r="U89" s="6">
        <v>9.6</v>
      </c>
      <c r="V89" s="6">
        <v>9.6</v>
      </c>
      <c r="W89" s="6">
        <v>9.6</v>
      </c>
      <c r="X89" s="6">
        <v>9.6</v>
      </c>
      <c r="Y89" s="6">
        <v>9.6</v>
      </c>
      <c r="Z89" s="6">
        <v>9.6</v>
      </c>
      <c r="AA89" s="6">
        <v>9.6</v>
      </c>
      <c r="AB89" s="18">
        <v>8.6</v>
      </c>
      <c r="AC89" s="6">
        <v>11.9</v>
      </c>
      <c r="AD89" s="18">
        <v>20.399999999999999</v>
      </c>
      <c r="AE89" s="6">
        <v>10.199999999999999</v>
      </c>
      <c r="AF89" s="6">
        <v>10.199999999999999</v>
      </c>
      <c r="AG89" s="6">
        <v>10.199999999999999</v>
      </c>
      <c r="AH89" s="18">
        <v>11.4</v>
      </c>
      <c r="AI89" s="18">
        <v>11.4</v>
      </c>
    </row>
    <row r="90" spans="1:35" s="10" customFormat="1" x14ac:dyDescent="0.25">
      <c r="A90" s="10">
        <v>86</v>
      </c>
      <c r="B90" s="35">
        <f t="shared" si="2"/>
        <v>90</v>
      </c>
      <c r="C90" s="341" t="s">
        <v>26</v>
      </c>
      <c r="D90" s="51">
        <v>6.2</v>
      </c>
      <c r="E90" s="52">
        <v>6.2</v>
      </c>
      <c r="F90" s="58">
        <v>13.1</v>
      </c>
      <c r="G90" s="59">
        <v>13.1</v>
      </c>
      <c r="H90" s="59">
        <v>13.1</v>
      </c>
      <c r="I90" s="59">
        <v>13.1</v>
      </c>
      <c r="J90" s="59">
        <v>13.1</v>
      </c>
      <c r="K90" s="60">
        <v>13.1</v>
      </c>
      <c r="L90" s="57">
        <v>5.8</v>
      </c>
      <c r="M90" s="57">
        <v>5.8</v>
      </c>
      <c r="N90" s="57">
        <v>5.8</v>
      </c>
      <c r="O90" s="57">
        <v>5.8</v>
      </c>
      <c r="P90" s="57">
        <v>5.8</v>
      </c>
      <c r="Q90" s="57">
        <v>5.8</v>
      </c>
      <c r="R90" s="57">
        <v>5.8</v>
      </c>
      <c r="S90" s="57">
        <v>5.8</v>
      </c>
      <c r="T90" s="57">
        <v>5.8</v>
      </c>
      <c r="U90" s="10">
        <v>7.9</v>
      </c>
      <c r="V90" s="10">
        <v>7.9</v>
      </c>
      <c r="W90" s="10">
        <v>7.9</v>
      </c>
      <c r="X90" s="10">
        <v>7.9</v>
      </c>
      <c r="Y90" s="10">
        <v>7.9</v>
      </c>
      <c r="Z90" s="10">
        <v>7.9</v>
      </c>
      <c r="AA90" s="10">
        <v>7.9</v>
      </c>
      <c r="AB90" s="20">
        <v>8.1</v>
      </c>
      <c r="AC90" s="10">
        <v>11.9</v>
      </c>
      <c r="AD90" s="20">
        <v>20.3</v>
      </c>
      <c r="AE90" s="10">
        <v>10.1</v>
      </c>
      <c r="AF90" s="10">
        <v>10.1</v>
      </c>
      <c r="AG90" s="10">
        <v>10.1</v>
      </c>
      <c r="AH90" s="20">
        <v>10.8</v>
      </c>
      <c r="AI90" s="20">
        <v>10.8</v>
      </c>
    </row>
    <row r="91" spans="1:35" s="10" customFormat="1" x14ac:dyDescent="0.25">
      <c r="A91" s="10">
        <v>87</v>
      </c>
      <c r="B91" s="35">
        <f t="shared" si="2"/>
        <v>91</v>
      </c>
      <c r="C91" s="342"/>
      <c r="D91" s="53">
        <v>6.2</v>
      </c>
      <c r="E91" s="54">
        <v>6.2</v>
      </c>
      <c r="F91" s="61">
        <v>13.1</v>
      </c>
      <c r="G91" s="10">
        <v>13.1</v>
      </c>
      <c r="H91" s="10">
        <v>13.1</v>
      </c>
      <c r="I91" s="10">
        <v>13.1</v>
      </c>
      <c r="J91" s="10">
        <v>13.1</v>
      </c>
      <c r="K91" s="62">
        <v>13.1</v>
      </c>
      <c r="L91" s="57">
        <v>5.8</v>
      </c>
      <c r="M91" s="57">
        <v>5.8</v>
      </c>
      <c r="N91" s="57">
        <v>5.8</v>
      </c>
      <c r="O91" s="57">
        <v>5.8</v>
      </c>
      <c r="P91" s="57">
        <v>5.8</v>
      </c>
      <c r="Q91" s="57">
        <v>5.8</v>
      </c>
      <c r="R91" s="57">
        <v>5.8</v>
      </c>
      <c r="S91" s="57">
        <v>5.8</v>
      </c>
      <c r="T91" s="57">
        <v>5.8</v>
      </c>
      <c r="U91" s="10">
        <v>7.9</v>
      </c>
      <c r="V91" s="10">
        <v>7.9</v>
      </c>
      <c r="W91" s="10">
        <v>7.9</v>
      </c>
      <c r="X91" s="10">
        <v>7.9</v>
      </c>
      <c r="Y91" s="10">
        <v>7.9</v>
      </c>
      <c r="Z91" s="10">
        <v>7.9</v>
      </c>
      <c r="AA91" s="10">
        <v>7.9</v>
      </c>
      <c r="AB91" s="20">
        <v>8.1</v>
      </c>
      <c r="AC91" s="10">
        <v>11.9</v>
      </c>
      <c r="AD91" s="20">
        <v>20.3</v>
      </c>
      <c r="AE91" s="10">
        <v>10.1</v>
      </c>
      <c r="AF91" s="10">
        <v>10.1</v>
      </c>
      <c r="AG91" s="10">
        <v>10.1</v>
      </c>
      <c r="AH91" s="20">
        <v>10.8</v>
      </c>
      <c r="AI91" s="20">
        <v>10.8</v>
      </c>
    </row>
    <row r="92" spans="1:35" s="10" customFormat="1" x14ac:dyDescent="0.25">
      <c r="A92" s="10">
        <v>88</v>
      </c>
      <c r="B92" s="35">
        <f t="shared" si="2"/>
        <v>92</v>
      </c>
      <c r="C92" s="342"/>
      <c r="D92" s="53">
        <v>6.2</v>
      </c>
      <c r="E92" s="54">
        <v>6.2</v>
      </c>
      <c r="F92" s="61">
        <v>13.1</v>
      </c>
      <c r="G92" s="10">
        <v>13.1</v>
      </c>
      <c r="H92" s="10">
        <v>13.1</v>
      </c>
      <c r="I92" s="10">
        <v>13.1</v>
      </c>
      <c r="J92" s="10">
        <v>13.1</v>
      </c>
      <c r="K92" s="62">
        <v>13.1</v>
      </c>
      <c r="L92" s="57">
        <v>5.8</v>
      </c>
      <c r="M92" s="57">
        <v>5.8</v>
      </c>
      <c r="N92" s="57">
        <v>5.8</v>
      </c>
      <c r="O92" s="57">
        <v>5.8</v>
      </c>
      <c r="P92" s="57">
        <v>5.8</v>
      </c>
      <c r="Q92" s="57">
        <v>5.8</v>
      </c>
      <c r="R92" s="57">
        <v>5.8</v>
      </c>
      <c r="S92" s="57">
        <v>5.8</v>
      </c>
      <c r="T92" s="57">
        <v>5.8</v>
      </c>
      <c r="U92" s="10">
        <v>7.9</v>
      </c>
      <c r="V92" s="10">
        <v>7.9</v>
      </c>
      <c r="W92" s="10">
        <v>7.9</v>
      </c>
      <c r="X92" s="10">
        <v>7.9</v>
      </c>
      <c r="Y92" s="10">
        <v>7.9</v>
      </c>
      <c r="Z92" s="10">
        <v>7.9</v>
      </c>
      <c r="AA92" s="10">
        <v>7.9</v>
      </c>
      <c r="AB92" s="20">
        <v>8.1</v>
      </c>
      <c r="AC92" s="10">
        <v>11.9</v>
      </c>
      <c r="AD92" s="20">
        <v>20.3</v>
      </c>
      <c r="AE92" s="10">
        <v>10.1</v>
      </c>
      <c r="AF92" s="10">
        <v>10.1</v>
      </c>
      <c r="AG92" s="10">
        <v>10.1</v>
      </c>
      <c r="AH92" s="20">
        <v>10.8</v>
      </c>
      <c r="AI92" s="20">
        <v>10.8</v>
      </c>
    </row>
    <row r="93" spans="1:35" s="10" customFormat="1" x14ac:dyDescent="0.25">
      <c r="A93" s="10">
        <v>89</v>
      </c>
      <c r="B93" s="35">
        <f t="shared" si="2"/>
        <v>93</v>
      </c>
      <c r="C93" s="342"/>
      <c r="D93" s="53">
        <v>6.2</v>
      </c>
      <c r="E93" s="54">
        <v>6.2</v>
      </c>
      <c r="F93" s="61">
        <v>13.1</v>
      </c>
      <c r="G93" s="10">
        <v>13.1</v>
      </c>
      <c r="H93" s="10">
        <v>13.1</v>
      </c>
      <c r="I93" s="10">
        <v>13.1</v>
      </c>
      <c r="J93" s="10">
        <v>13.1</v>
      </c>
      <c r="K93" s="62">
        <v>13.1</v>
      </c>
      <c r="L93" s="57">
        <v>5.8</v>
      </c>
      <c r="M93" s="57">
        <v>5.8</v>
      </c>
      <c r="N93" s="57">
        <v>5.8</v>
      </c>
      <c r="O93" s="57">
        <v>5.8</v>
      </c>
      <c r="P93" s="57">
        <v>5.8</v>
      </c>
      <c r="Q93" s="57">
        <v>5.8</v>
      </c>
      <c r="R93" s="57">
        <v>5.8</v>
      </c>
      <c r="S93" s="57">
        <v>5.8</v>
      </c>
      <c r="T93" s="57">
        <v>5.8</v>
      </c>
      <c r="U93" s="10">
        <v>7.9</v>
      </c>
      <c r="V93" s="10">
        <v>7.9</v>
      </c>
      <c r="W93" s="10">
        <v>7.9</v>
      </c>
      <c r="X93" s="10">
        <v>7.9</v>
      </c>
      <c r="Y93" s="10">
        <v>7.9</v>
      </c>
      <c r="Z93" s="10">
        <v>7.9</v>
      </c>
      <c r="AA93" s="10">
        <v>7.9</v>
      </c>
      <c r="AB93" s="20">
        <v>8.1</v>
      </c>
      <c r="AC93" s="10">
        <v>11.9</v>
      </c>
      <c r="AD93" s="20">
        <v>20.3</v>
      </c>
      <c r="AE93" s="10">
        <v>10.1</v>
      </c>
      <c r="AF93" s="10">
        <v>10.1</v>
      </c>
      <c r="AG93" s="10">
        <v>10.1</v>
      </c>
      <c r="AH93" s="20">
        <v>10.8</v>
      </c>
      <c r="AI93" s="20">
        <v>10.8</v>
      </c>
    </row>
    <row r="94" spans="1:35" s="10" customFormat="1" x14ac:dyDescent="0.25">
      <c r="A94" s="10">
        <v>90</v>
      </c>
      <c r="B94" s="35">
        <f t="shared" si="2"/>
        <v>94</v>
      </c>
      <c r="C94" s="342"/>
      <c r="D94" s="53">
        <v>6.2</v>
      </c>
      <c r="E94" s="54">
        <v>6.2</v>
      </c>
      <c r="F94" s="61">
        <v>13.1</v>
      </c>
      <c r="G94" s="10">
        <v>13.1</v>
      </c>
      <c r="H94" s="10">
        <v>13.1</v>
      </c>
      <c r="I94" s="10">
        <v>13.1</v>
      </c>
      <c r="J94" s="10">
        <v>13.1</v>
      </c>
      <c r="K94" s="62">
        <v>13.1</v>
      </c>
      <c r="L94" s="57">
        <v>5.8</v>
      </c>
      <c r="M94" s="57">
        <v>5.8</v>
      </c>
      <c r="N94" s="57">
        <v>5.8</v>
      </c>
      <c r="O94" s="57">
        <v>5.8</v>
      </c>
      <c r="P94" s="57">
        <v>5.8</v>
      </c>
      <c r="Q94" s="57">
        <v>5.8</v>
      </c>
      <c r="R94" s="57">
        <v>5.8</v>
      </c>
      <c r="S94" s="57">
        <v>5.8</v>
      </c>
      <c r="T94" s="57">
        <v>5.8</v>
      </c>
      <c r="U94" s="10">
        <v>7.9</v>
      </c>
      <c r="V94" s="10">
        <v>7.9</v>
      </c>
      <c r="W94" s="10">
        <v>7.9</v>
      </c>
      <c r="X94" s="10">
        <v>7.9</v>
      </c>
      <c r="Y94" s="10">
        <v>7.9</v>
      </c>
      <c r="Z94" s="10">
        <v>7.9</v>
      </c>
      <c r="AA94" s="10">
        <v>7.9</v>
      </c>
      <c r="AB94" s="20">
        <v>8.1</v>
      </c>
      <c r="AC94" s="10">
        <v>11.9</v>
      </c>
      <c r="AD94" s="20">
        <v>20.3</v>
      </c>
      <c r="AE94" s="10">
        <v>10.1</v>
      </c>
      <c r="AF94" s="10">
        <v>10.1</v>
      </c>
      <c r="AG94" s="10">
        <v>10.1</v>
      </c>
      <c r="AH94" s="20">
        <v>10.8</v>
      </c>
      <c r="AI94" s="20">
        <v>10.8</v>
      </c>
    </row>
    <row r="95" spans="1:35" s="10" customFormat="1" x14ac:dyDescent="0.25">
      <c r="A95" s="10">
        <v>91</v>
      </c>
      <c r="B95" s="35">
        <f t="shared" si="2"/>
        <v>95</v>
      </c>
      <c r="C95" s="342"/>
      <c r="D95" s="53">
        <v>6.2</v>
      </c>
      <c r="E95" s="54">
        <v>6.2</v>
      </c>
      <c r="F95" s="61">
        <v>13.1</v>
      </c>
      <c r="G95" s="10">
        <v>13.1</v>
      </c>
      <c r="H95" s="10">
        <v>13.1</v>
      </c>
      <c r="I95" s="10">
        <v>13.1</v>
      </c>
      <c r="J95" s="10">
        <v>13.1</v>
      </c>
      <c r="K95" s="62">
        <v>13.1</v>
      </c>
      <c r="L95" s="57">
        <v>5.8</v>
      </c>
      <c r="M95" s="57">
        <v>5.8</v>
      </c>
      <c r="N95" s="57">
        <v>5.8</v>
      </c>
      <c r="O95" s="57">
        <v>5.8</v>
      </c>
      <c r="P95" s="57">
        <v>5.8</v>
      </c>
      <c r="Q95" s="57">
        <v>5.8</v>
      </c>
      <c r="R95" s="57">
        <v>5.8</v>
      </c>
      <c r="S95" s="57">
        <v>5.8</v>
      </c>
      <c r="T95" s="57">
        <v>5.8</v>
      </c>
      <c r="U95" s="10">
        <v>7.9</v>
      </c>
      <c r="V95" s="10">
        <v>7.9</v>
      </c>
      <c r="W95" s="10">
        <v>7.9</v>
      </c>
      <c r="X95" s="10">
        <v>7.9</v>
      </c>
      <c r="Y95" s="10">
        <v>7.9</v>
      </c>
      <c r="Z95" s="10">
        <v>7.9</v>
      </c>
      <c r="AA95" s="10">
        <v>7.9</v>
      </c>
      <c r="AB95" s="20">
        <v>8.1</v>
      </c>
      <c r="AC95" s="10">
        <v>11.9</v>
      </c>
      <c r="AD95" s="20">
        <v>20.3</v>
      </c>
      <c r="AE95" s="10">
        <v>10.1</v>
      </c>
      <c r="AF95" s="10">
        <v>10.1</v>
      </c>
      <c r="AG95" s="10">
        <v>10.1</v>
      </c>
      <c r="AH95" s="20">
        <v>10.8</v>
      </c>
      <c r="AI95" s="20">
        <v>10.8</v>
      </c>
    </row>
    <row r="96" spans="1:35" s="10" customFormat="1" x14ac:dyDescent="0.25">
      <c r="A96" s="10">
        <v>92</v>
      </c>
      <c r="B96" s="35">
        <f t="shared" si="2"/>
        <v>96</v>
      </c>
      <c r="C96" s="342"/>
      <c r="D96" s="53">
        <v>6.2</v>
      </c>
      <c r="E96" s="54">
        <v>6.2</v>
      </c>
      <c r="F96" s="61">
        <v>13.1</v>
      </c>
      <c r="G96" s="10">
        <v>13.1</v>
      </c>
      <c r="H96" s="10">
        <v>13.1</v>
      </c>
      <c r="I96" s="10">
        <v>13.1</v>
      </c>
      <c r="J96" s="10">
        <v>13.1</v>
      </c>
      <c r="K96" s="62">
        <v>13.1</v>
      </c>
      <c r="L96" s="57">
        <v>5.8</v>
      </c>
      <c r="M96" s="57">
        <v>5.8</v>
      </c>
      <c r="N96" s="57">
        <v>5.8</v>
      </c>
      <c r="O96" s="57">
        <v>5.8</v>
      </c>
      <c r="P96" s="57">
        <v>5.8</v>
      </c>
      <c r="Q96" s="57">
        <v>5.8</v>
      </c>
      <c r="R96" s="57">
        <v>5.8</v>
      </c>
      <c r="S96" s="57">
        <v>5.8</v>
      </c>
      <c r="T96" s="57">
        <v>5.8</v>
      </c>
      <c r="U96" s="10">
        <v>7.9</v>
      </c>
      <c r="V96" s="10">
        <v>7.9</v>
      </c>
      <c r="W96" s="10">
        <v>7.9</v>
      </c>
      <c r="X96" s="10">
        <v>7.9</v>
      </c>
      <c r="Y96" s="10">
        <v>7.9</v>
      </c>
      <c r="Z96" s="10">
        <v>7.9</v>
      </c>
      <c r="AA96" s="10">
        <v>7.9</v>
      </c>
      <c r="AB96" s="20">
        <v>8.1</v>
      </c>
      <c r="AC96" s="10">
        <v>11.9</v>
      </c>
      <c r="AD96" s="20">
        <v>20.3</v>
      </c>
      <c r="AE96" s="10">
        <v>10.1</v>
      </c>
      <c r="AF96" s="10">
        <v>10.1</v>
      </c>
      <c r="AG96" s="10">
        <v>10.1</v>
      </c>
      <c r="AH96" s="20">
        <v>10.8</v>
      </c>
      <c r="AI96" s="20">
        <v>10.8</v>
      </c>
    </row>
    <row r="97" spans="1:35" s="10" customFormat="1" x14ac:dyDescent="0.25">
      <c r="A97" s="10">
        <v>93</v>
      </c>
      <c r="B97" s="35">
        <f t="shared" si="2"/>
        <v>97</v>
      </c>
      <c r="C97" s="342"/>
      <c r="D97" s="53">
        <v>6.2</v>
      </c>
      <c r="E97" s="54">
        <v>6.2</v>
      </c>
      <c r="F97" s="61">
        <v>13.1</v>
      </c>
      <c r="G97" s="10">
        <v>13.1</v>
      </c>
      <c r="H97" s="10">
        <v>13.1</v>
      </c>
      <c r="I97" s="10">
        <v>13.1</v>
      </c>
      <c r="J97" s="10">
        <v>13.1</v>
      </c>
      <c r="K97" s="62">
        <v>13.1</v>
      </c>
      <c r="L97" s="57">
        <v>5.8</v>
      </c>
      <c r="M97" s="57">
        <v>5.8</v>
      </c>
      <c r="N97" s="57">
        <v>5.8</v>
      </c>
      <c r="O97" s="57">
        <v>5.8</v>
      </c>
      <c r="P97" s="57">
        <v>5.8</v>
      </c>
      <c r="Q97" s="57">
        <v>5.8</v>
      </c>
      <c r="R97" s="57">
        <v>5.8</v>
      </c>
      <c r="S97" s="57">
        <v>5.8</v>
      </c>
      <c r="T97" s="57">
        <v>5.8</v>
      </c>
      <c r="U97" s="10">
        <v>7.9</v>
      </c>
      <c r="V97" s="10">
        <v>7.9</v>
      </c>
      <c r="W97" s="10">
        <v>7.9</v>
      </c>
      <c r="X97" s="10">
        <v>7.9</v>
      </c>
      <c r="Y97" s="10">
        <v>7.9</v>
      </c>
      <c r="Z97" s="10">
        <v>7.9</v>
      </c>
      <c r="AA97" s="10">
        <v>7.9</v>
      </c>
      <c r="AB97" s="20">
        <v>8.1</v>
      </c>
      <c r="AC97" s="10">
        <v>11.9</v>
      </c>
      <c r="AD97" s="20">
        <v>20.3</v>
      </c>
      <c r="AE97" s="10">
        <v>10.1</v>
      </c>
      <c r="AF97" s="10">
        <v>10.1</v>
      </c>
      <c r="AG97" s="10">
        <v>10.1</v>
      </c>
      <c r="AH97" s="20">
        <v>10.8</v>
      </c>
      <c r="AI97" s="20">
        <v>10.8</v>
      </c>
    </row>
    <row r="98" spans="1:35" s="10" customFormat="1" x14ac:dyDescent="0.25">
      <c r="A98" s="10">
        <v>94</v>
      </c>
      <c r="B98" s="35">
        <f t="shared" si="2"/>
        <v>98</v>
      </c>
      <c r="C98" s="342"/>
      <c r="D98" s="53">
        <v>6.2</v>
      </c>
      <c r="E98" s="54">
        <v>6.2</v>
      </c>
      <c r="F98" s="61">
        <v>13.1</v>
      </c>
      <c r="G98" s="10">
        <v>13.1</v>
      </c>
      <c r="H98" s="10">
        <v>13.1</v>
      </c>
      <c r="I98" s="10">
        <v>13.1</v>
      </c>
      <c r="J98" s="10">
        <v>13.1</v>
      </c>
      <c r="K98" s="62">
        <v>13.1</v>
      </c>
      <c r="L98" s="57">
        <v>5.8</v>
      </c>
      <c r="M98" s="57">
        <v>5.8</v>
      </c>
      <c r="N98" s="57">
        <v>5.8</v>
      </c>
      <c r="O98" s="57">
        <v>5.8</v>
      </c>
      <c r="P98" s="57">
        <v>5.8</v>
      </c>
      <c r="Q98" s="57">
        <v>5.8</v>
      </c>
      <c r="R98" s="57">
        <v>5.8</v>
      </c>
      <c r="S98" s="57">
        <v>5.8</v>
      </c>
      <c r="T98" s="57">
        <v>5.8</v>
      </c>
      <c r="U98" s="10">
        <v>7.9</v>
      </c>
      <c r="V98" s="10">
        <v>7.9</v>
      </c>
      <c r="W98" s="10">
        <v>7.9</v>
      </c>
      <c r="X98" s="10">
        <v>7.9</v>
      </c>
      <c r="Y98" s="10">
        <v>7.9</v>
      </c>
      <c r="Z98" s="10">
        <v>7.9</v>
      </c>
      <c r="AA98" s="10">
        <v>7.9</v>
      </c>
      <c r="AB98" s="20">
        <v>8.1</v>
      </c>
      <c r="AC98" s="10">
        <v>11.9</v>
      </c>
      <c r="AD98" s="20">
        <v>20.3</v>
      </c>
      <c r="AE98" s="10">
        <v>10.1</v>
      </c>
      <c r="AF98" s="10">
        <v>10.1</v>
      </c>
      <c r="AG98" s="10">
        <v>10.1</v>
      </c>
      <c r="AH98" s="20">
        <v>10.8</v>
      </c>
      <c r="AI98" s="20">
        <v>10.8</v>
      </c>
    </row>
    <row r="99" spans="1:35" s="10" customFormat="1" x14ac:dyDescent="0.25">
      <c r="A99" s="10">
        <v>95</v>
      </c>
      <c r="B99" s="35">
        <f t="shared" si="2"/>
        <v>99</v>
      </c>
      <c r="C99" s="343"/>
      <c r="D99" s="55">
        <v>6.2</v>
      </c>
      <c r="E99" s="56">
        <v>6.2</v>
      </c>
      <c r="F99" s="63">
        <v>13.1</v>
      </c>
      <c r="G99" s="64">
        <v>13.1</v>
      </c>
      <c r="H99" s="64">
        <v>13.1</v>
      </c>
      <c r="I99" s="64">
        <v>13.1</v>
      </c>
      <c r="J99" s="64">
        <v>13.1</v>
      </c>
      <c r="K99" s="65">
        <v>13.1</v>
      </c>
      <c r="L99" s="57">
        <v>5.8</v>
      </c>
      <c r="M99" s="57">
        <v>5.8</v>
      </c>
      <c r="N99" s="57">
        <v>5.8</v>
      </c>
      <c r="O99" s="57">
        <v>5.8</v>
      </c>
      <c r="P99" s="57">
        <v>5.8</v>
      </c>
      <c r="Q99" s="57">
        <v>5.8</v>
      </c>
      <c r="R99" s="57">
        <v>5.8</v>
      </c>
      <c r="S99" s="57">
        <v>5.8</v>
      </c>
      <c r="T99" s="57">
        <v>5.8</v>
      </c>
      <c r="U99" s="10">
        <v>7.9</v>
      </c>
      <c r="V99" s="10">
        <v>7.9</v>
      </c>
      <c r="W99" s="10">
        <v>7.9</v>
      </c>
      <c r="X99" s="10">
        <v>7.9</v>
      </c>
      <c r="Y99" s="10">
        <v>7.9</v>
      </c>
      <c r="Z99" s="10">
        <v>7.9</v>
      </c>
      <c r="AA99" s="10">
        <v>7.9</v>
      </c>
      <c r="AB99" s="20">
        <v>8.1</v>
      </c>
      <c r="AC99" s="10">
        <v>11.9</v>
      </c>
      <c r="AD99" s="20">
        <v>20.3</v>
      </c>
      <c r="AE99" s="10">
        <v>10.1</v>
      </c>
      <c r="AF99" s="10">
        <v>10.1</v>
      </c>
      <c r="AG99" s="10">
        <v>10.1</v>
      </c>
      <c r="AH99" s="20">
        <v>10.8</v>
      </c>
      <c r="AI99" s="20">
        <v>10.8</v>
      </c>
    </row>
    <row r="100" spans="1:35" s="6" customFormat="1" x14ac:dyDescent="0.25">
      <c r="A100" s="6">
        <v>96</v>
      </c>
      <c r="B100" s="35">
        <f t="shared" si="2"/>
        <v>100</v>
      </c>
      <c r="C100" s="338" t="s">
        <v>27</v>
      </c>
      <c r="D100" s="45">
        <v>6.1</v>
      </c>
      <c r="E100" s="46">
        <v>6.1</v>
      </c>
      <c r="F100" s="37">
        <v>12.9</v>
      </c>
      <c r="G100" s="38">
        <v>12.9</v>
      </c>
      <c r="H100" s="38">
        <v>12.9</v>
      </c>
      <c r="I100" s="38">
        <v>12.9</v>
      </c>
      <c r="J100" s="38">
        <v>12.9</v>
      </c>
      <c r="K100" s="39">
        <v>12.9</v>
      </c>
      <c r="L100" s="36">
        <v>4.8</v>
      </c>
      <c r="M100" s="36">
        <v>4.8</v>
      </c>
      <c r="N100" s="36">
        <v>4.8</v>
      </c>
      <c r="O100" s="36">
        <v>4.8</v>
      </c>
      <c r="P100" s="36">
        <v>4.8</v>
      </c>
      <c r="Q100" s="36">
        <v>4.8</v>
      </c>
      <c r="R100" s="36">
        <v>4.8</v>
      </c>
      <c r="S100" s="36">
        <v>4.8</v>
      </c>
      <c r="T100" s="36">
        <v>4.8</v>
      </c>
      <c r="U100" s="6">
        <v>6.1</v>
      </c>
      <c r="V100" s="6">
        <v>6.1</v>
      </c>
      <c r="W100" s="6">
        <v>6.1</v>
      </c>
      <c r="X100" s="6">
        <v>6.1</v>
      </c>
      <c r="Y100" s="6">
        <v>6.1</v>
      </c>
      <c r="Z100" s="6">
        <v>6.1</v>
      </c>
      <c r="AA100" s="6">
        <v>6.1</v>
      </c>
      <c r="AB100" s="18">
        <v>7.6</v>
      </c>
      <c r="AC100" s="6">
        <v>11.8</v>
      </c>
      <c r="AD100" s="18">
        <v>20.2</v>
      </c>
      <c r="AE100" s="6">
        <v>10.1</v>
      </c>
      <c r="AF100" s="6">
        <v>10.1</v>
      </c>
      <c r="AG100" s="6">
        <v>10.1</v>
      </c>
      <c r="AH100" s="18">
        <v>10.1</v>
      </c>
      <c r="AI100" s="18">
        <v>10.1</v>
      </c>
    </row>
    <row r="101" spans="1:35" s="6" customFormat="1" x14ac:dyDescent="0.25">
      <c r="A101" s="6">
        <v>97</v>
      </c>
      <c r="B101" s="35">
        <f t="shared" si="2"/>
        <v>101</v>
      </c>
      <c r="C101" s="339"/>
      <c r="D101" s="47">
        <v>6.1</v>
      </c>
      <c r="E101" s="48">
        <v>6.1</v>
      </c>
      <c r="F101" s="40">
        <v>12.9</v>
      </c>
      <c r="G101" s="6">
        <v>12.9</v>
      </c>
      <c r="H101" s="6">
        <v>12.9</v>
      </c>
      <c r="I101" s="6">
        <v>12.9</v>
      </c>
      <c r="J101" s="6">
        <v>12.9</v>
      </c>
      <c r="K101" s="41">
        <v>12.9</v>
      </c>
      <c r="L101" s="36">
        <v>4.8</v>
      </c>
      <c r="M101" s="36">
        <v>4.8</v>
      </c>
      <c r="N101" s="36">
        <v>4.8</v>
      </c>
      <c r="O101" s="36">
        <v>4.8</v>
      </c>
      <c r="P101" s="36">
        <v>4.8</v>
      </c>
      <c r="Q101" s="36">
        <v>4.8</v>
      </c>
      <c r="R101" s="36">
        <v>4.8</v>
      </c>
      <c r="S101" s="36">
        <v>4.8</v>
      </c>
      <c r="T101" s="36">
        <v>4.8</v>
      </c>
      <c r="U101" s="6">
        <v>6.1</v>
      </c>
      <c r="V101" s="6">
        <v>6.1</v>
      </c>
      <c r="W101" s="6">
        <v>6.1</v>
      </c>
      <c r="X101" s="6">
        <v>6.1</v>
      </c>
      <c r="Y101" s="6">
        <v>6.1</v>
      </c>
      <c r="Z101" s="6">
        <v>6.1</v>
      </c>
      <c r="AA101" s="6">
        <v>6.1</v>
      </c>
      <c r="AB101" s="18">
        <v>7.6</v>
      </c>
      <c r="AC101" s="6">
        <v>11.8</v>
      </c>
      <c r="AD101" s="18">
        <v>20.2</v>
      </c>
      <c r="AE101" s="6">
        <v>10.1</v>
      </c>
      <c r="AF101" s="6">
        <v>10.1</v>
      </c>
      <c r="AG101" s="6">
        <v>10.1</v>
      </c>
      <c r="AH101" s="18">
        <v>10.1</v>
      </c>
      <c r="AI101" s="18">
        <v>10.1</v>
      </c>
    </row>
    <row r="102" spans="1:35" s="6" customFormat="1" x14ac:dyDescent="0.25">
      <c r="A102" s="6">
        <v>98</v>
      </c>
      <c r="B102" s="35">
        <f t="shared" si="2"/>
        <v>102</v>
      </c>
      <c r="C102" s="339"/>
      <c r="D102" s="47">
        <v>6.1</v>
      </c>
      <c r="E102" s="48">
        <v>6.1</v>
      </c>
      <c r="F102" s="40">
        <v>12.9</v>
      </c>
      <c r="G102" s="6">
        <v>12.9</v>
      </c>
      <c r="H102" s="6">
        <v>12.9</v>
      </c>
      <c r="I102" s="6">
        <v>12.9</v>
      </c>
      <c r="J102" s="6">
        <v>12.9</v>
      </c>
      <c r="K102" s="41">
        <v>12.9</v>
      </c>
      <c r="L102" s="36">
        <v>4.8</v>
      </c>
      <c r="M102" s="36">
        <v>4.8</v>
      </c>
      <c r="N102" s="36">
        <v>4.8</v>
      </c>
      <c r="O102" s="36">
        <v>4.8</v>
      </c>
      <c r="P102" s="36">
        <v>4.8</v>
      </c>
      <c r="Q102" s="36">
        <v>4.8</v>
      </c>
      <c r="R102" s="36">
        <v>4.8</v>
      </c>
      <c r="S102" s="36">
        <v>4.8</v>
      </c>
      <c r="T102" s="36">
        <v>4.8</v>
      </c>
      <c r="U102" s="6">
        <v>6.1</v>
      </c>
      <c r="V102" s="6">
        <v>6.1</v>
      </c>
      <c r="W102" s="6">
        <v>6.1</v>
      </c>
      <c r="X102" s="6">
        <v>6.1</v>
      </c>
      <c r="Y102" s="6">
        <v>6.1</v>
      </c>
      <c r="Z102" s="6">
        <v>6.1</v>
      </c>
      <c r="AA102" s="6">
        <v>6.1</v>
      </c>
      <c r="AB102" s="18">
        <v>7.6</v>
      </c>
      <c r="AC102" s="6">
        <v>11.8</v>
      </c>
      <c r="AD102" s="18">
        <v>20.2</v>
      </c>
      <c r="AE102" s="6">
        <v>10.1</v>
      </c>
      <c r="AF102" s="6">
        <v>10.1</v>
      </c>
      <c r="AG102" s="6">
        <v>10.1</v>
      </c>
      <c r="AH102" s="18">
        <v>10.1</v>
      </c>
      <c r="AI102" s="18">
        <v>10.1</v>
      </c>
    </row>
    <row r="103" spans="1:35" s="6" customFormat="1" x14ac:dyDescent="0.25">
      <c r="A103" s="6">
        <v>99</v>
      </c>
      <c r="B103" s="35">
        <f t="shared" si="2"/>
        <v>103</v>
      </c>
      <c r="C103" s="339"/>
      <c r="D103" s="47">
        <v>6.1</v>
      </c>
      <c r="E103" s="48">
        <v>6.1</v>
      </c>
      <c r="F103" s="40">
        <v>12.9</v>
      </c>
      <c r="G103" s="6">
        <v>12.9</v>
      </c>
      <c r="H103" s="6">
        <v>12.9</v>
      </c>
      <c r="I103" s="6">
        <v>12.9</v>
      </c>
      <c r="J103" s="6">
        <v>12.9</v>
      </c>
      <c r="K103" s="41">
        <v>12.9</v>
      </c>
      <c r="L103" s="36">
        <v>4.8</v>
      </c>
      <c r="M103" s="36">
        <v>4.8</v>
      </c>
      <c r="N103" s="36">
        <v>4.8</v>
      </c>
      <c r="O103" s="36">
        <v>4.8</v>
      </c>
      <c r="P103" s="36">
        <v>4.8</v>
      </c>
      <c r="Q103" s="36">
        <v>4.8</v>
      </c>
      <c r="R103" s="36">
        <v>4.8</v>
      </c>
      <c r="S103" s="36">
        <v>4.8</v>
      </c>
      <c r="T103" s="36">
        <v>4.8</v>
      </c>
      <c r="U103" s="6">
        <v>6.1</v>
      </c>
      <c r="V103" s="6">
        <v>6.1</v>
      </c>
      <c r="W103" s="6">
        <v>6.1</v>
      </c>
      <c r="X103" s="6">
        <v>6.1</v>
      </c>
      <c r="Y103" s="6">
        <v>6.1</v>
      </c>
      <c r="Z103" s="6">
        <v>6.1</v>
      </c>
      <c r="AA103" s="6">
        <v>6.1</v>
      </c>
      <c r="AB103" s="18">
        <v>7.6</v>
      </c>
      <c r="AC103" s="6">
        <v>11.8</v>
      </c>
      <c r="AD103" s="18">
        <v>20.2</v>
      </c>
      <c r="AE103" s="6">
        <v>10.1</v>
      </c>
      <c r="AF103" s="6">
        <v>10.1</v>
      </c>
      <c r="AG103" s="6">
        <v>10.1</v>
      </c>
      <c r="AH103" s="18">
        <v>10.1</v>
      </c>
      <c r="AI103" s="18">
        <v>10.1</v>
      </c>
    </row>
    <row r="104" spans="1:35" s="6" customFormat="1" x14ac:dyDescent="0.25">
      <c r="A104" s="6">
        <v>100</v>
      </c>
      <c r="B104" s="35">
        <f t="shared" si="2"/>
        <v>104</v>
      </c>
      <c r="C104" s="339"/>
      <c r="D104" s="47">
        <v>6.1</v>
      </c>
      <c r="E104" s="48">
        <v>6.1</v>
      </c>
      <c r="F104" s="40">
        <v>12.9</v>
      </c>
      <c r="G104" s="6">
        <v>12.9</v>
      </c>
      <c r="H104" s="6">
        <v>12.9</v>
      </c>
      <c r="I104" s="6">
        <v>12.9</v>
      </c>
      <c r="J104" s="6">
        <v>12.9</v>
      </c>
      <c r="K104" s="41">
        <v>12.9</v>
      </c>
      <c r="L104" s="36">
        <v>4.8</v>
      </c>
      <c r="M104" s="36">
        <v>4.8</v>
      </c>
      <c r="N104" s="36">
        <v>4.8</v>
      </c>
      <c r="O104" s="36">
        <v>4.8</v>
      </c>
      <c r="P104" s="36">
        <v>4.8</v>
      </c>
      <c r="Q104" s="36">
        <v>4.8</v>
      </c>
      <c r="R104" s="36">
        <v>4.8</v>
      </c>
      <c r="S104" s="36">
        <v>4.8</v>
      </c>
      <c r="T104" s="36">
        <v>4.8</v>
      </c>
      <c r="U104" s="6">
        <v>6.1</v>
      </c>
      <c r="V104" s="6">
        <v>6.1</v>
      </c>
      <c r="W104" s="6">
        <v>6.1</v>
      </c>
      <c r="X104" s="6">
        <v>6.1</v>
      </c>
      <c r="Y104" s="6">
        <v>6.1</v>
      </c>
      <c r="Z104" s="6">
        <v>6.1</v>
      </c>
      <c r="AA104" s="6">
        <v>6.1</v>
      </c>
      <c r="AB104" s="18">
        <v>7.6</v>
      </c>
      <c r="AC104" s="6">
        <v>11.8</v>
      </c>
      <c r="AD104" s="18">
        <v>20.2</v>
      </c>
      <c r="AE104" s="6">
        <v>10.1</v>
      </c>
      <c r="AF104" s="6">
        <v>10.1</v>
      </c>
      <c r="AG104" s="6">
        <v>10.1</v>
      </c>
      <c r="AH104" s="18">
        <v>10.1</v>
      </c>
      <c r="AI104" s="18">
        <v>10.1</v>
      </c>
    </row>
    <row r="105" spans="1:35" s="6" customFormat="1" x14ac:dyDescent="0.25">
      <c r="A105" s="6">
        <v>101</v>
      </c>
      <c r="B105" s="35">
        <f t="shared" si="2"/>
        <v>105</v>
      </c>
      <c r="C105" s="339"/>
      <c r="D105" s="47">
        <v>6.1</v>
      </c>
      <c r="E105" s="48">
        <v>6.1</v>
      </c>
      <c r="F105" s="40">
        <v>12.9</v>
      </c>
      <c r="G105" s="6">
        <v>12.9</v>
      </c>
      <c r="H105" s="6">
        <v>12.9</v>
      </c>
      <c r="I105" s="6">
        <v>12.9</v>
      </c>
      <c r="J105" s="6">
        <v>12.9</v>
      </c>
      <c r="K105" s="41">
        <v>12.9</v>
      </c>
      <c r="L105" s="36">
        <v>4.8</v>
      </c>
      <c r="M105" s="36">
        <v>4.8</v>
      </c>
      <c r="N105" s="36">
        <v>4.8</v>
      </c>
      <c r="O105" s="36">
        <v>4.8</v>
      </c>
      <c r="P105" s="36">
        <v>4.8</v>
      </c>
      <c r="Q105" s="36">
        <v>4.8</v>
      </c>
      <c r="R105" s="36">
        <v>4.8</v>
      </c>
      <c r="S105" s="36">
        <v>4.8</v>
      </c>
      <c r="T105" s="36">
        <v>4.8</v>
      </c>
      <c r="U105" s="6">
        <v>6.1</v>
      </c>
      <c r="V105" s="6">
        <v>6.1</v>
      </c>
      <c r="W105" s="6">
        <v>6.1</v>
      </c>
      <c r="X105" s="6">
        <v>6.1</v>
      </c>
      <c r="Y105" s="6">
        <v>6.1</v>
      </c>
      <c r="Z105" s="6">
        <v>6.1</v>
      </c>
      <c r="AA105" s="6">
        <v>6.1</v>
      </c>
      <c r="AB105" s="18">
        <v>7.6</v>
      </c>
      <c r="AC105" s="6">
        <v>11.8</v>
      </c>
      <c r="AD105" s="18">
        <v>20.2</v>
      </c>
      <c r="AE105" s="6">
        <v>10.1</v>
      </c>
      <c r="AF105" s="6">
        <v>10.1</v>
      </c>
      <c r="AG105" s="6">
        <v>10.1</v>
      </c>
      <c r="AH105" s="18">
        <v>10.1</v>
      </c>
      <c r="AI105" s="18">
        <v>10.1</v>
      </c>
    </row>
    <row r="106" spans="1:35" s="6" customFormat="1" x14ac:dyDescent="0.25">
      <c r="A106" s="6">
        <v>102</v>
      </c>
      <c r="B106" s="35">
        <f t="shared" si="2"/>
        <v>106</v>
      </c>
      <c r="C106" s="339"/>
      <c r="D106" s="47">
        <v>6.1</v>
      </c>
      <c r="E106" s="48">
        <v>6.1</v>
      </c>
      <c r="F106" s="40">
        <v>12.9</v>
      </c>
      <c r="G106" s="6">
        <v>12.9</v>
      </c>
      <c r="H106" s="6">
        <v>12.9</v>
      </c>
      <c r="I106" s="6">
        <v>12.9</v>
      </c>
      <c r="J106" s="6">
        <v>12.9</v>
      </c>
      <c r="K106" s="41">
        <v>12.9</v>
      </c>
      <c r="L106" s="36">
        <v>4.8</v>
      </c>
      <c r="M106" s="36">
        <v>4.8</v>
      </c>
      <c r="N106" s="36">
        <v>4.8</v>
      </c>
      <c r="O106" s="36">
        <v>4.8</v>
      </c>
      <c r="P106" s="36">
        <v>4.8</v>
      </c>
      <c r="Q106" s="36">
        <v>4.8</v>
      </c>
      <c r="R106" s="36">
        <v>4.8</v>
      </c>
      <c r="S106" s="36">
        <v>4.8</v>
      </c>
      <c r="T106" s="36">
        <v>4.8</v>
      </c>
      <c r="U106" s="6">
        <v>6.1</v>
      </c>
      <c r="V106" s="6">
        <v>6.1</v>
      </c>
      <c r="W106" s="6">
        <v>6.1</v>
      </c>
      <c r="X106" s="6">
        <v>6.1</v>
      </c>
      <c r="Y106" s="6">
        <v>6.1</v>
      </c>
      <c r="Z106" s="6">
        <v>6.1</v>
      </c>
      <c r="AA106" s="6">
        <v>6.1</v>
      </c>
      <c r="AB106" s="18">
        <v>7.6</v>
      </c>
      <c r="AC106" s="6">
        <v>11.8</v>
      </c>
      <c r="AD106" s="18">
        <v>20.2</v>
      </c>
      <c r="AE106" s="6">
        <v>10.1</v>
      </c>
      <c r="AF106" s="6">
        <v>10.1</v>
      </c>
      <c r="AG106" s="6">
        <v>10.1</v>
      </c>
      <c r="AH106" s="18">
        <v>10.1</v>
      </c>
      <c r="AI106" s="18">
        <v>10.1</v>
      </c>
    </row>
    <row r="107" spans="1:35" s="6" customFormat="1" x14ac:dyDescent="0.25">
      <c r="A107" s="6">
        <v>103</v>
      </c>
      <c r="B107" s="35">
        <f t="shared" si="2"/>
        <v>107</v>
      </c>
      <c r="C107" s="339"/>
      <c r="D107" s="47">
        <v>6.1</v>
      </c>
      <c r="E107" s="48">
        <v>6.1</v>
      </c>
      <c r="F107" s="40">
        <v>12.9</v>
      </c>
      <c r="G107" s="6">
        <v>12.9</v>
      </c>
      <c r="H107" s="6">
        <v>12.9</v>
      </c>
      <c r="I107" s="6">
        <v>12.9</v>
      </c>
      <c r="J107" s="6">
        <v>12.9</v>
      </c>
      <c r="K107" s="41">
        <v>12.9</v>
      </c>
      <c r="L107" s="36">
        <v>4.8</v>
      </c>
      <c r="M107" s="36">
        <v>4.8</v>
      </c>
      <c r="N107" s="36">
        <v>4.8</v>
      </c>
      <c r="O107" s="36">
        <v>4.8</v>
      </c>
      <c r="P107" s="36">
        <v>4.8</v>
      </c>
      <c r="Q107" s="36">
        <v>4.8</v>
      </c>
      <c r="R107" s="36">
        <v>4.8</v>
      </c>
      <c r="S107" s="36">
        <v>4.8</v>
      </c>
      <c r="T107" s="36">
        <v>4.8</v>
      </c>
      <c r="U107" s="6">
        <v>6.1</v>
      </c>
      <c r="V107" s="6">
        <v>6.1</v>
      </c>
      <c r="W107" s="6">
        <v>6.1</v>
      </c>
      <c r="X107" s="6">
        <v>6.1</v>
      </c>
      <c r="Y107" s="6">
        <v>6.1</v>
      </c>
      <c r="Z107" s="6">
        <v>6.1</v>
      </c>
      <c r="AA107" s="6">
        <v>6.1</v>
      </c>
      <c r="AB107" s="18">
        <v>7.6</v>
      </c>
      <c r="AC107" s="6">
        <v>11.8</v>
      </c>
      <c r="AD107" s="18">
        <v>20.2</v>
      </c>
      <c r="AE107" s="6">
        <v>10.1</v>
      </c>
      <c r="AF107" s="6">
        <v>10.1</v>
      </c>
      <c r="AG107" s="6">
        <v>10.1</v>
      </c>
      <c r="AH107" s="18">
        <v>10.1</v>
      </c>
      <c r="AI107" s="18">
        <v>10.1</v>
      </c>
    </row>
    <row r="108" spans="1:35" s="6" customFormat="1" x14ac:dyDescent="0.25">
      <c r="A108" s="6">
        <v>104</v>
      </c>
      <c r="B108" s="35">
        <f t="shared" si="2"/>
        <v>108</v>
      </c>
      <c r="C108" s="339"/>
      <c r="D108" s="47">
        <v>6.1</v>
      </c>
      <c r="E108" s="48">
        <v>6.1</v>
      </c>
      <c r="F108" s="40">
        <v>12.9</v>
      </c>
      <c r="G108" s="6">
        <v>12.9</v>
      </c>
      <c r="H108" s="6">
        <v>12.9</v>
      </c>
      <c r="I108" s="6">
        <v>12.9</v>
      </c>
      <c r="J108" s="6">
        <v>12.9</v>
      </c>
      <c r="K108" s="41">
        <v>12.9</v>
      </c>
      <c r="L108" s="36">
        <v>4.8</v>
      </c>
      <c r="M108" s="36">
        <v>4.8</v>
      </c>
      <c r="N108" s="36">
        <v>4.8</v>
      </c>
      <c r="O108" s="36">
        <v>4.8</v>
      </c>
      <c r="P108" s="36">
        <v>4.8</v>
      </c>
      <c r="Q108" s="36">
        <v>4.8</v>
      </c>
      <c r="R108" s="36">
        <v>4.8</v>
      </c>
      <c r="S108" s="36">
        <v>4.8</v>
      </c>
      <c r="T108" s="36">
        <v>4.8</v>
      </c>
      <c r="U108" s="6">
        <v>6.1</v>
      </c>
      <c r="V108" s="6">
        <v>6.1</v>
      </c>
      <c r="W108" s="6">
        <v>6.1</v>
      </c>
      <c r="X108" s="6">
        <v>6.1</v>
      </c>
      <c r="Y108" s="6">
        <v>6.1</v>
      </c>
      <c r="Z108" s="6">
        <v>6.1</v>
      </c>
      <c r="AA108" s="6">
        <v>6.1</v>
      </c>
      <c r="AB108" s="18">
        <v>7.6</v>
      </c>
      <c r="AC108" s="6">
        <v>11.8</v>
      </c>
      <c r="AD108" s="18">
        <v>20.2</v>
      </c>
      <c r="AE108" s="6">
        <v>10.1</v>
      </c>
      <c r="AF108" s="6">
        <v>10.1</v>
      </c>
      <c r="AG108" s="6">
        <v>10.1</v>
      </c>
      <c r="AH108" s="18">
        <v>10.1</v>
      </c>
      <c r="AI108" s="18">
        <v>10.1</v>
      </c>
    </row>
    <row r="109" spans="1:35" s="6" customFormat="1" x14ac:dyDescent="0.25">
      <c r="A109" s="6">
        <v>105</v>
      </c>
      <c r="B109" s="35">
        <f t="shared" si="2"/>
        <v>109</v>
      </c>
      <c r="C109" s="339"/>
      <c r="D109" s="47">
        <v>6.1</v>
      </c>
      <c r="E109" s="48">
        <v>6.1</v>
      </c>
      <c r="F109" s="40">
        <v>12.9</v>
      </c>
      <c r="G109" s="6">
        <v>12.9</v>
      </c>
      <c r="H109" s="6">
        <v>12.9</v>
      </c>
      <c r="I109" s="6">
        <v>12.9</v>
      </c>
      <c r="J109" s="6">
        <v>12.9</v>
      </c>
      <c r="K109" s="41">
        <v>12.9</v>
      </c>
      <c r="L109" s="36">
        <v>4.8</v>
      </c>
      <c r="M109" s="36">
        <v>4.8</v>
      </c>
      <c r="N109" s="36">
        <v>4.8</v>
      </c>
      <c r="O109" s="36">
        <v>4.8</v>
      </c>
      <c r="P109" s="36">
        <v>4.8</v>
      </c>
      <c r="Q109" s="36">
        <v>4.8</v>
      </c>
      <c r="R109" s="36">
        <v>4.8</v>
      </c>
      <c r="S109" s="36">
        <v>4.8</v>
      </c>
      <c r="T109" s="36">
        <v>4.8</v>
      </c>
      <c r="U109" s="6">
        <v>6.1</v>
      </c>
      <c r="V109" s="6">
        <v>6.1</v>
      </c>
      <c r="W109" s="6">
        <v>6.1</v>
      </c>
      <c r="X109" s="6">
        <v>6.1</v>
      </c>
      <c r="Y109" s="6">
        <v>6.1</v>
      </c>
      <c r="Z109" s="6">
        <v>6.1</v>
      </c>
      <c r="AA109" s="6">
        <v>6.1</v>
      </c>
      <c r="AB109" s="18">
        <v>7.6</v>
      </c>
      <c r="AC109" s="6">
        <v>11.8</v>
      </c>
      <c r="AD109" s="18">
        <v>20.2</v>
      </c>
      <c r="AE109" s="6">
        <v>10.1</v>
      </c>
      <c r="AF109" s="6">
        <v>10.1</v>
      </c>
      <c r="AG109" s="6">
        <v>10.1</v>
      </c>
      <c r="AH109" s="18">
        <v>10.1</v>
      </c>
      <c r="AI109" s="18">
        <v>10.1</v>
      </c>
    </row>
    <row r="110" spans="1:35" s="6" customFormat="1" x14ac:dyDescent="0.25">
      <c r="A110" s="6">
        <v>106</v>
      </c>
      <c r="B110" s="35">
        <f t="shared" si="2"/>
        <v>110</v>
      </c>
      <c r="C110" s="339"/>
      <c r="D110" s="47">
        <v>6.1</v>
      </c>
      <c r="E110" s="48">
        <v>6.1</v>
      </c>
      <c r="F110" s="40">
        <v>12.9</v>
      </c>
      <c r="G110" s="6">
        <v>12.9</v>
      </c>
      <c r="H110" s="6">
        <v>12.9</v>
      </c>
      <c r="I110" s="6">
        <v>12.9</v>
      </c>
      <c r="J110" s="6">
        <v>12.9</v>
      </c>
      <c r="K110" s="41">
        <v>12.9</v>
      </c>
      <c r="L110" s="36">
        <v>4.8</v>
      </c>
      <c r="M110" s="36">
        <v>4.8</v>
      </c>
      <c r="N110" s="36">
        <v>4.8</v>
      </c>
      <c r="O110" s="36">
        <v>4.8</v>
      </c>
      <c r="P110" s="36">
        <v>4.8</v>
      </c>
      <c r="Q110" s="36">
        <v>4.8</v>
      </c>
      <c r="R110" s="36">
        <v>4.8</v>
      </c>
      <c r="S110" s="36">
        <v>4.8</v>
      </c>
      <c r="T110" s="36">
        <v>4.8</v>
      </c>
      <c r="U110" s="6">
        <v>6.1</v>
      </c>
      <c r="V110" s="6">
        <v>6.1</v>
      </c>
      <c r="W110" s="6">
        <v>6.1</v>
      </c>
      <c r="X110" s="6">
        <v>6.1</v>
      </c>
      <c r="Y110" s="6">
        <v>6.1</v>
      </c>
      <c r="Z110" s="6">
        <v>6.1</v>
      </c>
      <c r="AA110" s="6">
        <v>6.1</v>
      </c>
      <c r="AB110" s="18">
        <v>7.6</v>
      </c>
      <c r="AC110" s="6">
        <v>11.8</v>
      </c>
      <c r="AD110" s="18">
        <v>20.2</v>
      </c>
      <c r="AE110" s="6">
        <v>10.1</v>
      </c>
      <c r="AF110" s="6">
        <v>10.1</v>
      </c>
      <c r="AG110" s="6">
        <v>10.1</v>
      </c>
      <c r="AH110" s="18">
        <v>10.1</v>
      </c>
      <c r="AI110" s="18">
        <v>10.1</v>
      </c>
    </row>
    <row r="111" spans="1:35" s="6" customFormat="1" x14ac:dyDescent="0.25">
      <c r="A111" s="6">
        <v>107</v>
      </c>
      <c r="B111" s="35">
        <f t="shared" si="2"/>
        <v>111</v>
      </c>
      <c r="C111" s="339"/>
      <c r="D111" s="47">
        <v>6.1</v>
      </c>
      <c r="E111" s="48">
        <v>6.1</v>
      </c>
      <c r="F111" s="40">
        <v>12.9</v>
      </c>
      <c r="G111" s="6">
        <v>12.9</v>
      </c>
      <c r="H111" s="6">
        <v>12.9</v>
      </c>
      <c r="I111" s="6">
        <v>12.9</v>
      </c>
      <c r="J111" s="6">
        <v>12.9</v>
      </c>
      <c r="K111" s="41">
        <v>12.9</v>
      </c>
      <c r="L111" s="36">
        <v>4.8</v>
      </c>
      <c r="M111" s="36">
        <v>4.8</v>
      </c>
      <c r="N111" s="36">
        <v>4.8</v>
      </c>
      <c r="O111" s="36">
        <v>4.8</v>
      </c>
      <c r="P111" s="36">
        <v>4.8</v>
      </c>
      <c r="Q111" s="36">
        <v>4.8</v>
      </c>
      <c r="R111" s="36">
        <v>4.8</v>
      </c>
      <c r="S111" s="36">
        <v>4.8</v>
      </c>
      <c r="T111" s="36">
        <v>4.8</v>
      </c>
      <c r="U111" s="6">
        <v>6.1</v>
      </c>
      <c r="V111" s="6">
        <v>6.1</v>
      </c>
      <c r="W111" s="6">
        <v>6.1</v>
      </c>
      <c r="X111" s="6">
        <v>6.1</v>
      </c>
      <c r="Y111" s="6">
        <v>6.1</v>
      </c>
      <c r="Z111" s="6">
        <v>6.1</v>
      </c>
      <c r="AA111" s="6">
        <v>6.1</v>
      </c>
      <c r="AB111" s="18">
        <v>7.6</v>
      </c>
      <c r="AC111" s="6">
        <v>11.8</v>
      </c>
      <c r="AD111" s="18">
        <v>20.2</v>
      </c>
      <c r="AE111" s="6">
        <v>10.1</v>
      </c>
      <c r="AF111" s="6">
        <v>10.1</v>
      </c>
      <c r="AG111" s="6">
        <v>10.1</v>
      </c>
      <c r="AH111" s="18">
        <v>10.1</v>
      </c>
      <c r="AI111" s="18">
        <v>10.1</v>
      </c>
    </row>
    <row r="112" spans="1:35" s="6" customFormat="1" x14ac:dyDescent="0.25">
      <c r="A112" s="6">
        <v>108</v>
      </c>
      <c r="B112" s="35">
        <f t="shared" si="2"/>
        <v>112</v>
      </c>
      <c r="C112" s="339"/>
      <c r="D112" s="47">
        <v>6.1</v>
      </c>
      <c r="E112" s="48">
        <v>6.1</v>
      </c>
      <c r="F112" s="40">
        <v>12.9</v>
      </c>
      <c r="G112" s="6">
        <v>12.9</v>
      </c>
      <c r="H112" s="6">
        <v>12.9</v>
      </c>
      <c r="I112" s="6">
        <v>12.9</v>
      </c>
      <c r="J112" s="6">
        <v>12.9</v>
      </c>
      <c r="K112" s="41">
        <v>12.9</v>
      </c>
      <c r="L112" s="36">
        <v>4.8</v>
      </c>
      <c r="M112" s="36">
        <v>4.8</v>
      </c>
      <c r="N112" s="36">
        <v>4.8</v>
      </c>
      <c r="O112" s="36">
        <v>4.8</v>
      </c>
      <c r="P112" s="36">
        <v>4.8</v>
      </c>
      <c r="Q112" s="36">
        <v>4.8</v>
      </c>
      <c r="R112" s="36">
        <v>4.8</v>
      </c>
      <c r="S112" s="36">
        <v>4.8</v>
      </c>
      <c r="T112" s="36">
        <v>4.8</v>
      </c>
      <c r="U112" s="6">
        <v>6.1</v>
      </c>
      <c r="V112" s="6">
        <v>6.1</v>
      </c>
      <c r="W112" s="6">
        <v>6.1</v>
      </c>
      <c r="X112" s="6">
        <v>6.1</v>
      </c>
      <c r="Y112" s="6">
        <v>6.1</v>
      </c>
      <c r="Z112" s="6">
        <v>6.1</v>
      </c>
      <c r="AA112" s="6">
        <v>6.1</v>
      </c>
      <c r="AB112" s="18">
        <v>7.6</v>
      </c>
      <c r="AC112" s="6">
        <v>11.8</v>
      </c>
      <c r="AD112" s="18">
        <v>20.2</v>
      </c>
      <c r="AE112" s="6">
        <v>10.1</v>
      </c>
      <c r="AF112" s="6">
        <v>10.1</v>
      </c>
      <c r="AG112" s="6">
        <v>10.1</v>
      </c>
      <c r="AH112" s="18">
        <v>10.1</v>
      </c>
      <c r="AI112" s="18">
        <v>10.1</v>
      </c>
    </row>
    <row r="113" spans="1:35" s="6" customFormat="1" x14ac:dyDescent="0.25">
      <c r="A113" s="6">
        <v>109</v>
      </c>
      <c r="B113" s="35">
        <f t="shared" si="2"/>
        <v>113</v>
      </c>
      <c r="C113" s="339"/>
      <c r="D113" s="47">
        <v>6.1</v>
      </c>
      <c r="E113" s="48">
        <v>6.1</v>
      </c>
      <c r="F113" s="40">
        <v>12.9</v>
      </c>
      <c r="G113" s="6">
        <v>12.9</v>
      </c>
      <c r="H113" s="6">
        <v>12.9</v>
      </c>
      <c r="I113" s="6">
        <v>12.9</v>
      </c>
      <c r="J113" s="6">
        <v>12.9</v>
      </c>
      <c r="K113" s="41">
        <v>12.9</v>
      </c>
      <c r="L113" s="36">
        <v>4.8</v>
      </c>
      <c r="M113" s="36">
        <v>4.8</v>
      </c>
      <c r="N113" s="36">
        <v>4.8</v>
      </c>
      <c r="O113" s="36">
        <v>4.8</v>
      </c>
      <c r="P113" s="36">
        <v>4.8</v>
      </c>
      <c r="Q113" s="36">
        <v>4.8</v>
      </c>
      <c r="R113" s="36">
        <v>4.8</v>
      </c>
      <c r="S113" s="36">
        <v>4.8</v>
      </c>
      <c r="T113" s="36">
        <v>4.8</v>
      </c>
      <c r="U113" s="6">
        <v>6.1</v>
      </c>
      <c r="V113" s="6">
        <v>6.1</v>
      </c>
      <c r="W113" s="6">
        <v>6.1</v>
      </c>
      <c r="X113" s="6">
        <v>6.1</v>
      </c>
      <c r="Y113" s="6">
        <v>6.1</v>
      </c>
      <c r="Z113" s="6">
        <v>6.1</v>
      </c>
      <c r="AA113" s="6">
        <v>6.1</v>
      </c>
      <c r="AB113" s="18">
        <v>7.6</v>
      </c>
      <c r="AC113" s="6">
        <v>11.8</v>
      </c>
      <c r="AD113" s="18">
        <v>20.2</v>
      </c>
      <c r="AE113" s="6">
        <v>10.1</v>
      </c>
      <c r="AF113" s="6">
        <v>10.1</v>
      </c>
      <c r="AG113" s="6">
        <v>10.1</v>
      </c>
      <c r="AH113" s="18">
        <v>10.1</v>
      </c>
      <c r="AI113" s="18">
        <v>10.1</v>
      </c>
    </row>
    <row r="114" spans="1:35" s="6" customFormat="1" x14ac:dyDescent="0.25">
      <c r="A114" s="6">
        <v>110</v>
      </c>
      <c r="B114" s="35">
        <f t="shared" si="2"/>
        <v>114</v>
      </c>
      <c r="C114" s="339"/>
      <c r="D114" s="47">
        <v>6.1</v>
      </c>
      <c r="E114" s="48">
        <v>6.1</v>
      </c>
      <c r="F114" s="40">
        <v>12.9</v>
      </c>
      <c r="G114" s="6">
        <v>12.9</v>
      </c>
      <c r="H114" s="6">
        <v>12.9</v>
      </c>
      <c r="I114" s="6">
        <v>12.9</v>
      </c>
      <c r="J114" s="6">
        <v>12.9</v>
      </c>
      <c r="K114" s="41">
        <v>12.9</v>
      </c>
      <c r="L114" s="36">
        <v>4.8</v>
      </c>
      <c r="M114" s="36">
        <v>4.8</v>
      </c>
      <c r="N114" s="36">
        <v>4.8</v>
      </c>
      <c r="O114" s="36">
        <v>4.8</v>
      </c>
      <c r="P114" s="36">
        <v>4.8</v>
      </c>
      <c r="Q114" s="36">
        <v>4.8</v>
      </c>
      <c r="R114" s="36">
        <v>4.8</v>
      </c>
      <c r="S114" s="36">
        <v>4.8</v>
      </c>
      <c r="T114" s="36">
        <v>4.8</v>
      </c>
      <c r="U114" s="6">
        <v>6.1</v>
      </c>
      <c r="V114" s="6">
        <v>6.1</v>
      </c>
      <c r="W114" s="6">
        <v>6.1</v>
      </c>
      <c r="X114" s="6">
        <v>6.1</v>
      </c>
      <c r="Y114" s="6">
        <v>6.1</v>
      </c>
      <c r="Z114" s="6">
        <v>6.1</v>
      </c>
      <c r="AA114" s="6">
        <v>6.1</v>
      </c>
      <c r="AB114" s="18">
        <v>7.6</v>
      </c>
      <c r="AC114" s="6">
        <v>11.8</v>
      </c>
      <c r="AD114" s="18">
        <v>20.2</v>
      </c>
      <c r="AE114" s="6">
        <v>10.1</v>
      </c>
      <c r="AF114" s="6">
        <v>10.1</v>
      </c>
      <c r="AG114" s="6">
        <v>10.1</v>
      </c>
      <c r="AH114" s="18">
        <v>10.1</v>
      </c>
      <c r="AI114" s="18">
        <v>10.1</v>
      </c>
    </row>
    <row r="115" spans="1:35" s="6" customFormat="1" x14ac:dyDescent="0.25">
      <c r="A115" s="6">
        <v>111</v>
      </c>
      <c r="B115" s="35">
        <f t="shared" si="2"/>
        <v>115</v>
      </c>
      <c r="C115" s="339"/>
      <c r="D115" s="47">
        <v>6.1</v>
      </c>
      <c r="E115" s="48">
        <v>6.1</v>
      </c>
      <c r="F115" s="40">
        <v>12.9</v>
      </c>
      <c r="G115" s="6">
        <v>12.9</v>
      </c>
      <c r="H115" s="6">
        <v>12.9</v>
      </c>
      <c r="I115" s="6">
        <v>12.9</v>
      </c>
      <c r="J115" s="6">
        <v>12.9</v>
      </c>
      <c r="K115" s="41">
        <v>12.9</v>
      </c>
      <c r="L115" s="36">
        <v>4.8</v>
      </c>
      <c r="M115" s="36">
        <v>4.8</v>
      </c>
      <c r="N115" s="36">
        <v>4.8</v>
      </c>
      <c r="O115" s="36">
        <v>4.8</v>
      </c>
      <c r="P115" s="36">
        <v>4.8</v>
      </c>
      <c r="Q115" s="36">
        <v>4.8</v>
      </c>
      <c r="R115" s="36">
        <v>4.8</v>
      </c>
      <c r="S115" s="36">
        <v>4.8</v>
      </c>
      <c r="T115" s="36">
        <v>4.8</v>
      </c>
      <c r="U115" s="6">
        <v>6.1</v>
      </c>
      <c r="V115" s="6">
        <v>6.1</v>
      </c>
      <c r="W115" s="6">
        <v>6.1</v>
      </c>
      <c r="X115" s="6">
        <v>6.1</v>
      </c>
      <c r="Y115" s="6">
        <v>6.1</v>
      </c>
      <c r="Z115" s="6">
        <v>6.1</v>
      </c>
      <c r="AA115" s="6">
        <v>6.1</v>
      </c>
      <c r="AB115" s="18">
        <v>7.6</v>
      </c>
      <c r="AC115" s="6">
        <v>11.8</v>
      </c>
      <c r="AD115" s="18">
        <v>20.2</v>
      </c>
      <c r="AE115" s="6">
        <v>10.1</v>
      </c>
      <c r="AF115" s="6">
        <v>10.1</v>
      </c>
      <c r="AG115" s="6">
        <v>10.1</v>
      </c>
      <c r="AH115" s="18">
        <v>10.1</v>
      </c>
      <c r="AI115" s="18">
        <v>10.1</v>
      </c>
    </row>
    <row r="116" spans="1:35" s="6" customFormat="1" x14ac:dyDescent="0.25">
      <c r="A116" s="6">
        <v>112</v>
      </c>
      <c r="B116" s="35">
        <f t="shared" si="2"/>
        <v>116</v>
      </c>
      <c r="C116" s="339"/>
      <c r="D116" s="47">
        <v>6.1</v>
      </c>
      <c r="E116" s="48">
        <v>6.1</v>
      </c>
      <c r="F116" s="40">
        <v>12.9</v>
      </c>
      <c r="G116" s="6">
        <v>12.9</v>
      </c>
      <c r="H116" s="6">
        <v>12.9</v>
      </c>
      <c r="I116" s="6">
        <v>12.9</v>
      </c>
      <c r="J116" s="6">
        <v>12.9</v>
      </c>
      <c r="K116" s="41">
        <v>12.9</v>
      </c>
      <c r="L116" s="36">
        <v>4.8</v>
      </c>
      <c r="M116" s="36">
        <v>4.8</v>
      </c>
      <c r="N116" s="36">
        <v>4.8</v>
      </c>
      <c r="O116" s="36">
        <v>4.8</v>
      </c>
      <c r="P116" s="36">
        <v>4.8</v>
      </c>
      <c r="Q116" s="36">
        <v>4.8</v>
      </c>
      <c r="R116" s="36">
        <v>4.8</v>
      </c>
      <c r="S116" s="36">
        <v>4.8</v>
      </c>
      <c r="T116" s="36">
        <v>4.8</v>
      </c>
      <c r="U116" s="6">
        <v>6.1</v>
      </c>
      <c r="V116" s="6">
        <v>6.1</v>
      </c>
      <c r="W116" s="6">
        <v>6.1</v>
      </c>
      <c r="X116" s="6">
        <v>6.1</v>
      </c>
      <c r="Y116" s="6">
        <v>6.1</v>
      </c>
      <c r="Z116" s="6">
        <v>6.1</v>
      </c>
      <c r="AA116" s="6">
        <v>6.1</v>
      </c>
      <c r="AB116" s="18">
        <v>7.6</v>
      </c>
      <c r="AC116" s="6">
        <v>11.8</v>
      </c>
      <c r="AD116" s="18">
        <v>20.2</v>
      </c>
      <c r="AE116" s="6">
        <v>10.1</v>
      </c>
      <c r="AF116" s="6">
        <v>10.1</v>
      </c>
      <c r="AG116" s="6">
        <v>10.1</v>
      </c>
      <c r="AH116" s="18">
        <v>10.1</v>
      </c>
      <c r="AI116" s="18">
        <v>10.1</v>
      </c>
    </row>
    <row r="117" spans="1:35" s="6" customFormat="1" x14ac:dyDescent="0.25">
      <c r="A117" s="6">
        <v>113</v>
      </c>
      <c r="B117" s="35">
        <f t="shared" si="2"/>
        <v>117</v>
      </c>
      <c r="C117" s="339"/>
      <c r="D117" s="47">
        <v>6.1</v>
      </c>
      <c r="E117" s="48">
        <v>6.1</v>
      </c>
      <c r="F117" s="40">
        <v>12.9</v>
      </c>
      <c r="G117" s="6">
        <v>12.9</v>
      </c>
      <c r="H117" s="6">
        <v>12.9</v>
      </c>
      <c r="I117" s="6">
        <v>12.9</v>
      </c>
      <c r="J117" s="6">
        <v>12.9</v>
      </c>
      <c r="K117" s="41">
        <v>12.9</v>
      </c>
      <c r="L117" s="36">
        <v>4.8</v>
      </c>
      <c r="M117" s="36">
        <v>4.8</v>
      </c>
      <c r="N117" s="36">
        <v>4.8</v>
      </c>
      <c r="O117" s="36">
        <v>4.8</v>
      </c>
      <c r="P117" s="36">
        <v>4.8</v>
      </c>
      <c r="Q117" s="36">
        <v>4.8</v>
      </c>
      <c r="R117" s="36">
        <v>4.8</v>
      </c>
      <c r="S117" s="36">
        <v>4.8</v>
      </c>
      <c r="T117" s="36">
        <v>4.8</v>
      </c>
      <c r="U117" s="6">
        <v>6.1</v>
      </c>
      <c r="V117" s="6">
        <v>6.1</v>
      </c>
      <c r="W117" s="6">
        <v>6.1</v>
      </c>
      <c r="X117" s="6">
        <v>6.1</v>
      </c>
      <c r="Y117" s="6">
        <v>6.1</v>
      </c>
      <c r="Z117" s="6">
        <v>6.1</v>
      </c>
      <c r="AA117" s="6">
        <v>6.1</v>
      </c>
      <c r="AB117" s="18">
        <v>7.6</v>
      </c>
      <c r="AC117" s="6">
        <v>11.8</v>
      </c>
      <c r="AD117" s="18">
        <v>20.2</v>
      </c>
      <c r="AE117" s="6">
        <v>10.1</v>
      </c>
      <c r="AF117" s="6">
        <v>10.1</v>
      </c>
      <c r="AG117" s="6">
        <v>10.1</v>
      </c>
      <c r="AH117" s="18">
        <v>10.1</v>
      </c>
      <c r="AI117" s="18">
        <v>10.1</v>
      </c>
    </row>
    <row r="118" spans="1:35" s="6" customFormat="1" x14ac:dyDescent="0.25">
      <c r="A118" s="6">
        <v>114</v>
      </c>
      <c r="B118" s="35">
        <f t="shared" si="2"/>
        <v>118</v>
      </c>
      <c r="C118" s="339"/>
      <c r="D118" s="47">
        <v>6.1</v>
      </c>
      <c r="E118" s="48">
        <v>6.1</v>
      </c>
      <c r="F118" s="40">
        <v>12.9</v>
      </c>
      <c r="G118" s="6">
        <v>12.9</v>
      </c>
      <c r="H118" s="6">
        <v>12.9</v>
      </c>
      <c r="I118" s="6">
        <v>12.9</v>
      </c>
      <c r="J118" s="6">
        <v>12.9</v>
      </c>
      <c r="K118" s="41">
        <v>12.9</v>
      </c>
      <c r="L118" s="36">
        <v>4.8</v>
      </c>
      <c r="M118" s="36">
        <v>4.8</v>
      </c>
      <c r="N118" s="36">
        <v>4.8</v>
      </c>
      <c r="O118" s="36">
        <v>4.8</v>
      </c>
      <c r="P118" s="36">
        <v>4.8</v>
      </c>
      <c r="Q118" s="36">
        <v>4.8</v>
      </c>
      <c r="R118" s="36">
        <v>4.8</v>
      </c>
      <c r="S118" s="36">
        <v>4.8</v>
      </c>
      <c r="T118" s="36">
        <v>4.8</v>
      </c>
      <c r="U118" s="6">
        <v>6.1</v>
      </c>
      <c r="V118" s="6">
        <v>6.1</v>
      </c>
      <c r="W118" s="6">
        <v>6.1</v>
      </c>
      <c r="X118" s="6">
        <v>6.1</v>
      </c>
      <c r="Y118" s="6">
        <v>6.1</v>
      </c>
      <c r="Z118" s="6">
        <v>6.1</v>
      </c>
      <c r="AA118" s="6">
        <v>6.1</v>
      </c>
      <c r="AB118" s="18">
        <v>7.6</v>
      </c>
      <c r="AC118" s="6">
        <v>11.8</v>
      </c>
      <c r="AD118" s="18">
        <v>20.2</v>
      </c>
      <c r="AE118" s="6">
        <v>10.1</v>
      </c>
      <c r="AF118" s="6">
        <v>10.1</v>
      </c>
      <c r="AG118" s="6">
        <v>10.1</v>
      </c>
      <c r="AH118" s="18">
        <v>10.1</v>
      </c>
      <c r="AI118" s="18">
        <v>10.1</v>
      </c>
    </row>
    <row r="119" spans="1:35" s="6" customFormat="1" x14ac:dyDescent="0.25">
      <c r="A119" s="6">
        <v>115</v>
      </c>
      <c r="B119" s="35">
        <f t="shared" si="2"/>
        <v>119</v>
      </c>
      <c r="C119" s="339"/>
      <c r="D119" s="47">
        <v>6.1</v>
      </c>
      <c r="E119" s="48">
        <v>6.1</v>
      </c>
      <c r="F119" s="40">
        <v>12.9</v>
      </c>
      <c r="G119" s="6">
        <v>12.9</v>
      </c>
      <c r="H119" s="6">
        <v>12.9</v>
      </c>
      <c r="I119" s="6">
        <v>12.9</v>
      </c>
      <c r="J119" s="6">
        <v>12.9</v>
      </c>
      <c r="K119" s="41">
        <v>12.9</v>
      </c>
      <c r="L119" s="36">
        <v>4.8</v>
      </c>
      <c r="M119" s="36">
        <v>4.8</v>
      </c>
      <c r="N119" s="36">
        <v>4.8</v>
      </c>
      <c r="O119" s="36">
        <v>4.8</v>
      </c>
      <c r="P119" s="36">
        <v>4.8</v>
      </c>
      <c r="Q119" s="36">
        <v>4.8</v>
      </c>
      <c r="R119" s="36">
        <v>4.8</v>
      </c>
      <c r="S119" s="36">
        <v>4.8</v>
      </c>
      <c r="T119" s="36">
        <v>4.8</v>
      </c>
      <c r="U119" s="6">
        <v>6.1</v>
      </c>
      <c r="V119" s="6">
        <v>6.1</v>
      </c>
      <c r="W119" s="6">
        <v>6.1</v>
      </c>
      <c r="X119" s="6">
        <v>6.1</v>
      </c>
      <c r="Y119" s="6">
        <v>6.1</v>
      </c>
      <c r="Z119" s="6">
        <v>6.1</v>
      </c>
      <c r="AA119" s="6">
        <v>6.1</v>
      </c>
      <c r="AB119" s="18">
        <v>7.6</v>
      </c>
      <c r="AC119" s="6">
        <v>11.8</v>
      </c>
      <c r="AD119" s="18">
        <v>20.2</v>
      </c>
      <c r="AE119" s="6">
        <v>10.1</v>
      </c>
      <c r="AF119" s="6">
        <v>10.1</v>
      </c>
      <c r="AG119" s="6">
        <v>10.1</v>
      </c>
      <c r="AH119" s="18">
        <v>10.1</v>
      </c>
      <c r="AI119" s="18">
        <v>10.1</v>
      </c>
    </row>
    <row r="120" spans="1:35" s="6" customFormat="1" x14ac:dyDescent="0.25">
      <c r="A120" s="6">
        <v>116</v>
      </c>
      <c r="B120" s="35">
        <f t="shared" si="2"/>
        <v>120</v>
      </c>
      <c r="C120" s="339"/>
      <c r="D120" s="47">
        <v>6.1</v>
      </c>
      <c r="E120" s="48">
        <v>6.1</v>
      </c>
      <c r="F120" s="40">
        <v>12.9</v>
      </c>
      <c r="G120" s="6">
        <v>12.9</v>
      </c>
      <c r="H120" s="6">
        <v>12.9</v>
      </c>
      <c r="I120" s="6">
        <v>12.9</v>
      </c>
      <c r="J120" s="6">
        <v>12.9</v>
      </c>
      <c r="K120" s="41">
        <v>12.9</v>
      </c>
      <c r="L120" s="36">
        <v>4.8</v>
      </c>
      <c r="M120" s="36">
        <v>4.8</v>
      </c>
      <c r="N120" s="36">
        <v>4.8</v>
      </c>
      <c r="O120" s="36">
        <v>4.8</v>
      </c>
      <c r="P120" s="36">
        <v>4.8</v>
      </c>
      <c r="Q120" s="36">
        <v>4.8</v>
      </c>
      <c r="R120" s="36">
        <v>4.8</v>
      </c>
      <c r="S120" s="36">
        <v>4.8</v>
      </c>
      <c r="T120" s="36">
        <v>4.8</v>
      </c>
      <c r="U120" s="6">
        <v>6.1</v>
      </c>
      <c r="V120" s="6">
        <v>6.1</v>
      </c>
      <c r="W120" s="6">
        <v>6.1</v>
      </c>
      <c r="X120" s="6">
        <v>6.1</v>
      </c>
      <c r="Y120" s="6">
        <v>6.1</v>
      </c>
      <c r="Z120" s="6">
        <v>6.1</v>
      </c>
      <c r="AA120" s="6">
        <v>6.1</v>
      </c>
      <c r="AB120" s="18">
        <v>7.6</v>
      </c>
      <c r="AC120" s="6">
        <v>11.8</v>
      </c>
      <c r="AD120" s="18">
        <v>20.2</v>
      </c>
      <c r="AE120" s="6">
        <v>10.1</v>
      </c>
      <c r="AF120" s="6">
        <v>10.1</v>
      </c>
      <c r="AG120" s="6">
        <v>10.1</v>
      </c>
      <c r="AH120" s="18">
        <v>10.1</v>
      </c>
      <c r="AI120" s="18">
        <v>10.1</v>
      </c>
    </row>
    <row r="121" spans="1:35" s="6" customFormat="1" x14ac:dyDescent="0.25">
      <c r="A121" s="6">
        <v>117</v>
      </c>
      <c r="B121" s="35">
        <f t="shared" si="2"/>
        <v>121</v>
      </c>
      <c r="C121" s="339"/>
      <c r="D121" s="47">
        <v>6.1</v>
      </c>
      <c r="E121" s="48">
        <v>6.1</v>
      </c>
      <c r="F121" s="40">
        <v>12.9</v>
      </c>
      <c r="G121" s="6">
        <v>12.9</v>
      </c>
      <c r="H121" s="6">
        <v>12.9</v>
      </c>
      <c r="I121" s="6">
        <v>12.9</v>
      </c>
      <c r="J121" s="6">
        <v>12.9</v>
      </c>
      <c r="K121" s="41">
        <v>12.9</v>
      </c>
      <c r="L121" s="36">
        <v>4.8</v>
      </c>
      <c r="M121" s="36">
        <v>4.8</v>
      </c>
      <c r="N121" s="36">
        <v>4.8</v>
      </c>
      <c r="O121" s="36">
        <v>4.8</v>
      </c>
      <c r="P121" s="36">
        <v>4.8</v>
      </c>
      <c r="Q121" s="36">
        <v>4.8</v>
      </c>
      <c r="R121" s="36">
        <v>4.8</v>
      </c>
      <c r="S121" s="36">
        <v>4.8</v>
      </c>
      <c r="T121" s="36">
        <v>4.8</v>
      </c>
      <c r="U121" s="6">
        <v>6.1</v>
      </c>
      <c r="V121" s="6">
        <v>6.1</v>
      </c>
      <c r="W121" s="6">
        <v>6.1</v>
      </c>
      <c r="X121" s="6">
        <v>6.1</v>
      </c>
      <c r="Y121" s="6">
        <v>6.1</v>
      </c>
      <c r="Z121" s="6">
        <v>6.1</v>
      </c>
      <c r="AA121" s="6">
        <v>6.1</v>
      </c>
      <c r="AB121" s="18">
        <v>7.6</v>
      </c>
      <c r="AC121" s="6">
        <v>11.8</v>
      </c>
      <c r="AD121" s="18">
        <v>20.2</v>
      </c>
      <c r="AE121" s="6">
        <v>10.1</v>
      </c>
      <c r="AF121" s="6">
        <v>10.1</v>
      </c>
      <c r="AG121" s="6">
        <v>10.1</v>
      </c>
      <c r="AH121" s="18">
        <v>10.1</v>
      </c>
      <c r="AI121" s="18">
        <v>10.1</v>
      </c>
    </row>
    <row r="122" spans="1:35" s="6" customFormat="1" x14ac:dyDescent="0.25">
      <c r="A122" s="6">
        <v>118</v>
      </c>
      <c r="B122" s="35">
        <f t="shared" si="2"/>
        <v>122</v>
      </c>
      <c r="C122" s="339"/>
      <c r="D122" s="47">
        <v>6.1</v>
      </c>
      <c r="E122" s="48">
        <v>6.1</v>
      </c>
      <c r="F122" s="40">
        <v>12.9</v>
      </c>
      <c r="G122" s="6">
        <v>12.9</v>
      </c>
      <c r="H122" s="6">
        <v>12.9</v>
      </c>
      <c r="I122" s="6">
        <v>12.9</v>
      </c>
      <c r="J122" s="6">
        <v>12.9</v>
      </c>
      <c r="K122" s="41">
        <v>12.9</v>
      </c>
      <c r="L122" s="36">
        <v>4.8</v>
      </c>
      <c r="M122" s="36">
        <v>4.8</v>
      </c>
      <c r="N122" s="36">
        <v>4.8</v>
      </c>
      <c r="O122" s="36">
        <v>4.8</v>
      </c>
      <c r="P122" s="36">
        <v>4.8</v>
      </c>
      <c r="Q122" s="36">
        <v>4.8</v>
      </c>
      <c r="R122" s="36">
        <v>4.8</v>
      </c>
      <c r="S122" s="36">
        <v>4.8</v>
      </c>
      <c r="T122" s="36">
        <v>4.8</v>
      </c>
      <c r="U122" s="6">
        <v>6.1</v>
      </c>
      <c r="V122" s="6">
        <v>6.1</v>
      </c>
      <c r="W122" s="6">
        <v>6.1</v>
      </c>
      <c r="X122" s="6">
        <v>6.1</v>
      </c>
      <c r="Y122" s="6">
        <v>6.1</v>
      </c>
      <c r="Z122" s="6">
        <v>6.1</v>
      </c>
      <c r="AA122" s="6">
        <v>6.1</v>
      </c>
      <c r="AB122" s="18">
        <v>7.6</v>
      </c>
      <c r="AC122" s="6">
        <v>11.8</v>
      </c>
      <c r="AD122" s="18">
        <v>20.2</v>
      </c>
      <c r="AE122" s="6">
        <v>10.1</v>
      </c>
      <c r="AF122" s="6">
        <v>10.1</v>
      </c>
      <c r="AG122" s="6">
        <v>10.1</v>
      </c>
      <c r="AH122" s="18">
        <v>10.1</v>
      </c>
      <c r="AI122" s="18">
        <v>10.1</v>
      </c>
    </row>
    <row r="123" spans="1:35" s="6" customFormat="1" x14ac:dyDescent="0.25">
      <c r="A123" s="6">
        <v>119</v>
      </c>
      <c r="B123" s="35">
        <f t="shared" si="2"/>
        <v>123</v>
      </c>
      <c r="C123" s="339"/>
      <c r="D123" s="47">
        <v>6.1</v>
      </c>
      <c r="E123" s="48">
        <v>6.1</v>
      </c>
      <c r="F123" s="40">
        <v>12.9</v>
      </c>
      <c r="G123" s="6">
        <v>12.9</v>
      </c>
      <c r="H123" s="6">
        <v>12.9</v>
      </c>
      <c r="I123" s="6">
        <v>12.9</v>
      </c>
      <c r="J123" s="6">
        <v>12.9</v>
      </c>
      <c r="K123" s="41">
        <v>12.9</v>
      </c>
      <c r="L123" s="36">
        <v>4.8</v>
      </c>
      <c r="M123" s="36">
        <v>4.8</v>
      </c>
      <c r="N123" s="36">
        <v>4.8</v>
      </c>
      <c r="O123" s="36">
        <v>4.8</v>
      </c>
      <c r="P123" s="36">
        <v>4.8</v>
      </c>
      <c r="Q123" s="36">
        <v>4.8</v>
      </c>
      <c r="R123" s="36">
        <v>4.8</v>
      </c>
      <c r="S123" s="36">
        <v>4.8</v>
      </c>
      <c r="T123" s="36">
        <v>4.8</v>
      </c>
      <c r="U123" s="6">
        <v>6.1</v>
      </c>
      <c r="V123" s="6">
        <v>6.1</v>
      </c>
      <c r="W123" s="6">
        <v>6.1</v>
      </c>
      <c r="X123" s="6">
        <v>6.1</v>
      </c>
      <c r="Y123" s="6">
        <v>6.1</v>
      </c>
      <c r="Z123" s="6">
        <v>6.1</v>
      </c>
      <c r="AA123" s="6">
        <v>6.1</v>
      </c>
      <c r="AB123" s="18">
        <v>7.6</v>
      </c>
      <c r="AC123" s="6">
        <v>11.8</v>
      </c>
      <c r="AD123" s="18">
        <v>20.2</v>
      </c>
      <c r="AE123" s="6">
        <v>10.1</v>
      </c>
      <c r="AF123" s="6">
        <v>10.1</v>
      </c>
      <c r="AG123" s="6">
        <v>10.1</v>
      </c>
      <c r="AH123" s="18">
        <v>10.1</v>
      </c>
      <c r="AI123" s="18">
        <v>10.1</v>
      </c>
    </row>
    <row r="124" spans="1:35" s="6" customFormat="1" x14ac:dyDescent="0.25">
      <c r="A124" s="6">
        <v>120</v>
      </c>
      <c r="B124" s="35">
        <f t="shared" si="2"/>
        <v>124</v>
      </c>
      <c r="C124" s="339"/>
      <c r="D124" s="47">
        <v>6.1</v>
      </c>
      <c r="E124" s="48">
        <v>6.1</v>
      </c>
      <c r="F124" s="40">
        <v>12.9</v>
      </c>
      <c r="G124" s="6">
        <v>12.9</v>
      </c>
      <c r="H124" s="6">
        <v>12.9</v>
      </c>
      <c r="I124" s="6">
        <v>12.9</v>
      </c>
      <c r="J124" s="6">
        <v>12.9</v>
      </c>
      <c r="K124" s="41">
        <v>12.9</v>
      </c>
      <c r="L124" s="36">
        <v>4.8</v>
      </c>
      <c r="M124" s="36">
        <v>4.8</v>
      </c>
      <c r="N124" s="36">
        <v>4.8</v>
      </c>
      <c r="O124" s="36">
        <v>4.8</v>
      </c>
      <c r="P124" s="36">
        <v>4.8</v>
      </c>
      <c r="Q124" s="36">
        <v>4.8</v>
      </c>
      <c r="R124" s="36">
        <v>4.8</v>
      </c>
      <c r="S124" s="36">
        <v>4.8</v>
      </c>
      <c r="T124" s="36">
        <v>4.8</v>
      </c>
      <c r="U124" s="6">
        <v>6.1</v>
      </c>
      <c r="V124" s="6">
        <v>6.1</v>
      </c>
      <c r="W124" s="6">
        <v>6.1</v>
      </c>
      <c r="X124" s="6">
        <v>6.1</v>
      </c>
      <c r="Y124" s="6">
        <v>6.1</v>
      </c>
      <c r="Z124" s="6">
        <v>6.1</v>
      </c>
      <c r="AA124" s="6">
        <v>6.1</v>
      </c>
      <c r="AB124" s="18">
        <v>7.6</v>
      </c>
      <c r="AC124" s="6">
        <v>11.8</v>
      </c>
      <c r="AD124" s="18">
        <v>20.2</v>
      </c>
      <c r="AE124" s="6">
        <v>10.1</v>
      </c>
      <c r="AF124" s="6">
        <v>10.1</v>
      </c>
      <c r="AG124" s="6">
        <v>10.1</v>
      </c>
      <c r="AH124" s="18">
        <v>10.1</v>
      </c>
      <c r="AI124" s="18">
        <v>10.1</v>
      </c>
    </row>
    <row r="125" spans="1:35" s="6" customFormat="1" x14ac:dyDescent="0.25">
      <c r="A125" s="6">
        <v>121</v>
      </c>
      <c r="B125" s="35">
        <f t="shared" si="2"/>
        <v>125</v>
      </c>
      <c r="C125" s="339"/>
      <c r="D125" s="47">
        <v>6.1</v>
      </c>
      <c r="E125" s="48">
        <v>6.1</v>
      </c>
      <c r="F125" s="40">
        <v>12.9</v>
      </c>
      <c r="G125" s="6">
        <v>12.9</v>
      </c>
      <c r="H125" s="6">
        <v>12.9</v>
      </c>
      <c r="I125" s="6">
        <v>12.9</v>
      </c>
      <c r="J125" s="6">
        <v>12.9</v>
      </c>
      <c r="K125" s="41">
        <v>12.9</v>
      </c>
      <c r="L125" s="36">
        <v>4.8</v>
      </c>
      <c r="M125" s="36">
        <v>4.8</v>
      </c>
      <c r="N125" s="36">
        <v>4.8</v>
      </c>
      <c r="O125" s="36">
        <v>4.8</v>
      </c>
      <c r="P125" s="36">
        <v>4.8</v>
      </c>
      <c r="Q125" s="36">
        <v>4.8</v>
      </c>
      <c r="R125" s="36">
        <v>4.8</v>
      </c>
      <c r="S125" s="36">
        <v>4.8</v>
      </c>
      <c r="T125" s="36">
        <v>4.8</v>
      </c>
      <c r="U125" s="6">
        <v>6.1</v>
      </c>
      <c r="V125" s="6">
        <v>6.1</v>
      </c>
      <c r="W125" s="6">
        <v>6.1</v>
      </c>
      <c r="X125" s="6">
        <v>6.1</v>
      </c>
      <c r="Y125" s="6">
        <v>6.1</v>
      </c>
      <c r="Z125" s="6">
        <v>6.1</v>
      </c>
      <c r="AA125" s="6">
        <v>6.1</v>
      </c>
      <c r="AB125" s="18">
        <v>7.6</v>
      </c>
      <c r="AC125" s="6">
        <v>11.8</v>
      </c>
      <c r="AD125" s="18">
        <v>20.2</v>
      </c>
      <c r="AE125" s="6">
        <v>10.1</v>
      </c>
      <c r="AF125" s="6">
        <v>10.1</v>
      </c>
      <c r="AG125" s="6">
        <v>10.1</v>
      </c>
      <c r="AH125" s="18">
        <v>10.1</v>
      </c>
      <c r="AI125" s="18">
        <v>10.1</v>
      </c>
    </row>
    <row r="126" spans="1:35" s="6" customFormat="1" x14ac:dyDescent="0.25">
      <c r="A126" s="6">
        <v>122</v>
      </c>
      <c r="B126" s="35">
        <f t="shared" si="2"/>
        <v>126</v>
      </c>
      <c r="C126" s="339"/>
      <c r="D126" s="47">
        <v>6.1</v>
      </c>
      <c r="E126" s="48">
        <v>6.1</v>
      </c>
      <c r="F126" s="40">
        <v>12.9</v>
      </c>
      <c r="G126" s="6">
        <v>12.9</v>
      </c>
      <c r="H126" s="6">
        <v>12.9</v>
      </c>
      <c r="I126" s="6">
        <v>12.9</v>
      </c>
      <c r="J126" s="6">
        <v>12.9</v>
      </c>
      <c r="K126" s="41">
        <v>12.9</v>
      </c>
      <c r="L126" s="36">
        <v>4.8</v>
      </c>
      <c r="M126" s="36">
        <v>4.8</v>
      </c>
      <c r="N126" s="36">
        <v>4.8</v>
      </c>
      <c r="O126" s="36">
        <v>4.8</v>
      </c>
      <c r="P126" s="36">
        <v>4.8</v>
      </c>
      <c r="Q126" s="36">
        <v>4.8</v>
      </c>
      <c r="R126" s="36">
        <v>4.8</v>
      </c>
      <c r="S126" s="36">
        <v>4.8</v>
      </c>
      <c r="T126" s="36">
        <v>4.8</v>
      </c>
      <c r="U126" s="6">
        <v>6.1</v>
      </c>
      <c r="V126" s="6">
        <v>6.1</v>
      </c>
      <c r="W126" s="6">
        <v>6.1</v>
      </c>
      <c r="X126" s="6">
        <v>6.1</v>
      </c>
      <c r="Y126" s="6">
        <v>6.1</v>
      </c>
      <c r="Z126" s="6">
        <v>6.1</v>
      </c>
      <c r="AA126" s="6">
        <v>6.1</v>
      </c>
      <c r="AB126" s="18">
        <v>7.6</v>
      </c>
      <c r="AC126" s="6">
        <v>11.8</v>
      </c>
      <c r="AD126" s="18">
        <v>20.2</v>
      </c>
      <c r="AE126" s="6">
        <v>10.1</v>
      </c>
      <c r="AF126" s="6">
        <v>10.1</v>
      </c>
      <c r="AG126" s="6">
        <v>10.1</v>
      </c>
      <c r="AH126" s="18">
        <v>10.1</v>
      </c>
      <c r="AI126" s="18">
        <v>10.1</v>
      </c>
    </row>
    <row r="127" spans="1:35" s="6" customFormat="1" x14ac:dyDescent="0.25">
      <c r="A127" s="6">
        <v>123</v>
      </c>
      <c r="B127" s="35">
        <f t="shared" si="2"/>
        <v>127</v>
      </c>
      <c r="C127" s="339"/>
      <c r="D127" s="47">
        <v>6.1</v>
      </c>
      <c r="E127" s="48">
        <v>6.1</v>
      </c>
      <c r="F127" s="40">
        <v>12.9</v>
      </c>
      <c r="G127" s="6">
        <v>12.9</v>
      </c>
      <c r="H127" s="6">
        <v>12.9</v>
      </c>
      <c r="I127" s="6">
        <v>12.9</v>
      </c>
      <c r="J127" s="6">
        <v>12.9</v>
      </c>
      <c r="K127" s="41">
        <v>12.9</v>
      </c>
      <c r="L127" s="36">
        <v>4.8</v>
      </c>
      <c r="M127" s="36">
        <v>4.8</v>
      </c>
      <c r="N127" s="36">
        <v>4.8</v>
      </c>
      <c r="O127" s="36">
        <v>4.8</v>
      </c>
      <c r="P127" s="36">
        <v>4.8</v>
      </c>
      <c r="Q127" s="36">
        <v>4.8</v>
      </c>
      <c r="R127" s="36">
        <v>4.8</v>
      </c>
      <c r="S127" s="36">
        <v>4.8</v>
      </c>
      <c r="T127" s="36">
        <v>4.8</v>
      </c>
      <c r="U127" s="6">
        <v>6.1</v>
      </c>
      <c r="V127" s="6">
        <v>6.1</v>
      </c>
      <c r="W127" s="6">
        <v>6.1</v>
      </c>
      <c r="X127" s="6">
        <v>6.1</v>
      </c>
      <c r="Y127" s="6">
        <v>6.1</v>
      </c>
      <c r="Z127" s="6">
        <v>6.1</v>
      </c>
      <c r="AA127" s="6">
        <v>6.1</v>
      </c>
      <c r="AB127" s="18">
        <v>7.6</v>
      </c>
      <c r="AC127" s="6">
        <v>11.8</v>
      </c>
      <c r="AD127" s="18">
        <v>20.2</v>
      </c>
      <c r="AE127" s="6">
        <v>10.1</v>
      </c>
      <c r="AF127" s="6">
        <v>10.1</v>
      </c>
      <c r="AG127" s="6">
        <v>10.1</v>
      </c>
      <c r="AH127" s="18">
        <v>10.1</v>
      </c>
      <c r="AI127" s="18">
        <v>10.1</v>
      </c>
    </row>
    <row r="128" spans="1:35" s="6" customFormat="1" x14ac:dyDescent="0.25">
      <c r="A128" s="6">
        <v>124</v>
      </c>
      <c r="B128" s="35">
        <f t="shared" si="2"/>
        <v>128</v>
      </c>
      <c r="C128" s="339"/>
      <c r="D128" s="47">
        <v>6.1</v>
      </c>
      <c r="E128" s="48">
        <v>6.1</v>
      </c>
      <c r="F128" s="40">
        <v>12.9</v>
      </c>
      <c r="G128" s="6">
        <v>12.9</v>
      </c>
      <c r="H128" s="6">
        <v>12.9</v>
      </c>
      <c r="I128" s="6">
        <v>12.9</v>
      </c>
      <c r="J128" s="6">
        <v>12.9</v>
      </c>
      <c r="K128" s="41">
        <v>12.9</v>
      </c>
      <c r="L128" s="36">
        <v>4.8</v>
      </c>
      <c r="M128" s="36">
        <v>4.8</v>
      </c>
      <c r="N128" s="36">
        <v>4.8</v>
      </c>
      <c r="O128" s="36">
        <v>4.8</v>
      </c>
      <c r="P128" s="36">
        <v>4.8</v>
      </c>
      <c r="Q128" s="36">
        <v>4.8</v>
      </c>
      <c r="R128" s="36">
        <v>4.8</v>
      </c>
      <c r="S128" s="36">
        <v>4.8</v>
      </c>
      <c r="T128" s="36">
        <v>4.8</v>
      </c>
      <c r="U128" s="6">
        <v>6.1</v>
      </c>
      <c r="V128" s="6">
        <v>6.1</v>
      </c>
      <c r="W128" s="6">
        <v>6.1</v>
      </c>
      <c r="X128" s="6">
        <v>6.1</v>
      </c>
      <c r="Y128" s="6">
        <v>6.1</v>
      </c>
      <c r="Z128" s="6">
        <v>6.1</v>
      </c>
      <c r="AA128" s="6">
        <v>6.1</v>
      </c>
      <c r="AB128" s="18">
        <v>7.6</v>
      </c>
      <c r="AC128" s="6">
        <v>11.8</v>
      </c>
      <c r="AD128" s="18">
        <v>20.2</v>
      </c>
      <c r="AE128" s="6">
        <v>10.1</v>
      </c>
      <c r="AF128" s="6">
        <v>10.1</v>
      </c>
      <c r="AG128" s="6">
        <v>10.1</v>
      </c>
      <c r="AH128" s="18">
        <v>10.1</v>
      </c>
      <c r="AI128" s="18">
        <v>10.1</v>
      </c>
    </row>
    <row r="129" spans="1:35" s="6" customFormat="1" x14ac:dyDescent="0.25">
      <c r="A129" s="6">
        <v>125</v>
      </c>
      <c r="B129" s="35">
        <f t="shared" si="2"/>
        <v>129</v>
      </c>
      <c r="C129" s="339"/>
      <c r="D129" s="47">
        <v>6.1</v>
      </c>
      <c r="E129" s="48">
        <v>6.1</v>
      </c>
      <c r="F129" s="40">
        <v>12.9</v>
      </c>
      <c r="G129" s="6">
        <v>12.9</v>
      </c>
      <c r="H129" s="6">
        <v>12.9</v>
      </c>
      <c r="I129" s="6">
        <v>12.9</v>
      </c>
      <c r="J129" s="6">
        <v>12.9</v>
      </c>
      <c r="K129" s="41">
        <v>12.9</v>
      </c>
      <c r="L129" s="36">
        <v>4.8</v>
      </c>
      <c r="M129" s="36">
        <v>4.8</v>
      </c>
      <c r="N129" s="36">
        <v>4.8</v>
      </c>
      <c r="O129" s="36">
        <v>4.8</v>
      </c>
      <c r="P129" s="36">
        <v>4.8</v>
      </c>
      <c r="Q129" s="36">
        <v>4.8</v>
      </c>
      <c r="R129" s="36">
        <v>4.8</v>
      </c>
      <c r="S129" s="36">
        <v>4.8</v>
      </c>
      <c r="T129" s="36">
        <v>4.8</v>
      </c>
      <c r="U129" s="6">
        <v>6.1</v>
      </c>
      <c r="V129" s="6">
        <v>6.1</v>
      </c>
      <c r="W129" s="6">
        <v>6.1</v>
      </c>
      <c r="X129" s="6">
        <v>6.1</v>
      </c>
      <c r="Y129" s="6">
        <v>6.1</v>
      </c>
      <c r="Z129" s="6">
        <v>6.1</v>
      </c>
      <c r="AA129" s="6">
        <v>6.1</v>
      </c>
      <c r="AB129" s="18">
        <v>7.6</v>
      </c>
      <c r="AC129" s="6">
        <v>11.8</v>
      </c>
      <c r="AD129" s="18">
        <v>20.2</v>
      </c>
      <c r="AE129" s="6">
        <v>10.1</v>
      </c>
      <c r="AF129" s="6">
        <v>10.1</v>
      </c>
      <c r="AG129" s="6">
        <v>10.1</v>
      </c>
      <c r="AH129" s="18">
        <v>10.1</v>
      </c>
      <c r="AI129" s="18">
        <v>10.1</v>
      </c>
    </row>
    <row r="130" spans="1:35" s="6" customFormat="1" x14ac:dyDescent="0.25">
      <c r="A130" s="6">
        <v>126</v>
      </c>
      <c r="B130" s="35">
        <f t="shared" si="2"/>
        <v>130</v>
      </c>
      <c r="C130" s="339"/>
      <c r="D130" s="47">
        <v>6.1</v>
      </c>
      <c r="E130" s="48">
        <v>6.1</v>
      </c>
      <c r="F130" s="40">
        <v>12.9</v>
      </c>
      <c r="G130" s="6">
        <v>12.9</v>
      </c>
      <c r="H130" s="6">
        <v>12.9</v>
      </c>
      <c r="I130" s="6">
        <v>12.9</v>
      </c>
      <c r="J130" s="6">
        <v>12.9</v>
      </c>
      <c r="K130" s="41">
        <v>12.9</v>
      </c>
      <c r="L130" s="36">
        <v>4.8</v>
      </c>
      <c r="M130" s="36">
        <v>4.8</v>
      </c>
      <c r="N130" s="36">
        <v>4.8</v>
      </c>
      <c r="O130" s="36">
        <v>4.8</v>
      </c>
      <c r="P130" s="36">
        <v>4.8</v>
      </c>
      <c r="Q130" s="36">
        <v>4.8</v>
      </c>
      <c r="R130" s="36">
        <v>4.8</v>
      </c>
      <c r="S130" s="36">
        <v>4.8</v>
      </c>
      <c r="T130" s="36">
        <v>4.8</v>
      </c>
      <c r="U130" s="6">
        <v>6.1</v>
      </c>
      <c r="V130" s="6">
        <v>6.1</v>
      </c>
      <c r="W130" s="6">
        <v>6.1</v>
      </c>
      <c r="X130" s="6">
        <v>6.1</v>
      </c>
      <c r="Y130" s="6">
        <v>6.1</v>
      </c>
      <c r="Z130" s="6">
        <v>6.1</v>
      </c>
      <c r="AA130" s="6">
        <v>6.1</v>
      </c>
      <c r="AB130" s="18">
        <v>7.6</v>
      </c>
      <c r="AC130" s="6">
        <v>11.8</v>
      </c>
      <c r="AD130" s="18">
        <v>20.2</v>
      </c>
      <c r="AE130" s="6">
        <v>10.1</v>
      </c>
      <c r="AF130" s="6">
        <v>10.1</v>
      </c>
      <c r="AG130" s="6">
        <v>10.1</v>
      </c>
      <c r="AH130" s="18">
        <v>10.1</v>
      </c>
      <c r="AI130" s="18">
        <v>10.1</v>
      </c>
    </row>
    <row r="131" spans="1:35" s="6" customFormat="1" x14ac:dyDescent="0.25">
      <c r="A131" s="6">
        <v>127</v>
      </c>
      <c r="B131" s="35">
        <f t="shared" si="2"/>
        <v>131</v>
      </c>
      <c r="C131" s="339"/>
      <c r="D131" s="47">
        <v>6.1</v>
      </c>
      <c r="E131" s="48">
        <v>6.1</v>
      </c>
      <c r="F131" s="40">
        <v>12.9</v>
      </c>
      <c r="G131" s="6">
        <v>12.9</v>
      </c>
      <c r="H131" s="6">
        <v>12.9</v>
      </c>
      <c r="I131" s="6">
        <v>12.9</v>
      </c>
      <c r="J131" s="6">
        <v>12.9</v>
      </c>
      <c r="K131" s="41">
        <v>12.9</v>
      </c>
      <c r="L131" s="36">
        <v>4.8</v>
      </c>
      <c r="M131" s="36">
        <v>4.8</v>
      </c>
      <c r="N131" s="36">
        <v>4.8</v>
      </c>
      <c r="O131" s="36">
        <v>4.8</v>
      </c>
      <c r="P131" s="36">
        <v>4.8</v>
      </c>
      <c r="Q131" s="36">
        <v>4.8</v>
      </c>
      <c r="R131" s="36">
        <v>4.8</v>
      </c>
      <c r="S131" s="36">
        <v>4.8</v>
      </c>
      <c r="T131" s="36">
        <v>4.8</v>
      </c>
      <c r="U131" s="6">
        <v>6.1</v>
      </c>
      <c r="V131" s="6">
        <v>6.1</v>
      </c>
      <c r="W131" s="6">
        <v>6.1</v>
      </c>
      <c r="X131" s="6">
        <v>6.1</v>
      </c>
      <c r="Y131" s="6">
        <v>6.1</v>
      </c>
      <c r="Z131" s="6">
        <v>6.1</v>
      </c>
      <c r="AA131" s="6">
        <v>6.1</v>
      </c>
      <c r="AB131" s="18">
        <v>7.6</v>
      </c>
      <c r="AC131" s="6">
        <v>11.8</v>
      </c>
      <c r="AD131" s="18">
        <v>20.2</v>
      </c>
      <c r="AE131" s="6">
        <v>10.1</v>
      </c>
      <c r="AF131" s="6">
        <v>10.1</v>
      </c>
      <c r="AG131" s="6">
        <v>10.1</v>
      </c>
      <c r="AH131" s="18">
        <v>10.1</v>
      </c>
      <c r="AI131" s="18">
        <v>10.1</v>
      </c>
    </row>
    <row r="132" spans="1:35" s="6" customFormat="1" x14ac:dyDescent="0.25">
      <c r="A132" s="6">
        <v>128</v>
      </c>
      <c r="B132" s="35">
        <f t="shared" si="2"/>
        <v>132</v>
      </c>
      <c r="C132" s="339"/>
      <c r="D132" s="47">
        <v>6.1</v>
      </c>
      <c r="E132" s="48">
        <v>6.1</v>
      </c>
      <c r="F132" s="40">
        <v>12.9</v>
      </c>
      <c r="G132" s="6">
        <v>12.9</v>
      </c>
      <c r="H132" s="6">
        <v>12.9</v>
      </c>
      <c r="I132" s="6">
        <v>12.9</v>
      </c>
      <c r="J132" s="6">
        <v>12.9</v>
      </c>
      <c r="K132" s="41">
        <v>12.9</v>
      </c>
      <c r="L132" s="36">
        <v>4.8</v>
      </c>
      <c r="M132" s="36">
        <v>4.8</v>
      </c>
      <c r="N132" s="36">
        <v>4.8</v>
      </c>
      <c r="O132" s="36">
        <v>4.8</v>
      </c>
      <c r="P132" s="36">
        <v>4.8</v>
      </c>
      <c r="Q132" s="36">
        <v>4.8</v>
      </c>
      <c r="R132" s="36">
        <v>4.8</v>
      </c>
      <c r="S132" s="36">
        <v>4.8</v>
      </c>
      <c r="T132" s="36">
        <v>4.8</v>
      </c>
      <c r="U132" s="6">
        <v>6.1</v>
      </c>
      <c r="V132" s="6">
        <v>6.1</v>
      </c>
      <c r="W132" s="6">
        <v>6.1</v>
      </c>
      <c r="X132" s="6">
        <v>6.1</v>
      </c>
      <c r="Y132" s="6">
        <v>6.1</v>
      </c>
      <c r="Z132" s="6">
        <v>6.1</v>
      </c>
      <c r="AA132" s="6">
        <v>6.1</v>
      </c>
      <c r="AB132" s="18">
        <v>7.6</v>
      </c>
      <c r="AC132" s="6">
        <v>11.8</v>
      </c>
      <c r="AD132" s="18">
        <v>20.2</v>
      </c>
      <c r="AE132" s="6">
        <v>10.1</v>
      </c>
      <c r="AF132" s="6">
        <v>10.1</v>
      </c>
      <c r="AG132" s="6">
        <v>10.1</v>
      </c>
      <c r="AH132" s="18">
        <v>10.1</v>
      </c>
      <c r="AI132" s="18">
        <v>10.1</v>
      </c>
    </row>
    <row r="133" spans="1:35" s="6" customFormat="1" x14ac:dyDescent="0.25">
      <c r="A133" s="6">
        <v>129</v>
      </c>
      <c r="B133" s="35">
        <f t="shared" si="2"/>
        <v>133</v>
      </c>
      <c r="C133" s="339"/>
      <c r="D133" s="47">
        <v>6.1</v>
      </c>
      <c r="E133" s="48">
        <v>6.1</v>
      </c>
      <c r="F133" s="40">
        <v>12.9</v>
      </c>
      <c r="G133" s="6">
        <v>12.9</v>
      </c>
      <c r="H133" s="6">
        <v>12.9</v>
      </c>
      <c r="I133" s="6">
        <v>12.9</v>
      </c>
      <c r="J133" s="6">
        <v>12.9</v>
      </c>
      <c r="K133" s="41">
        <v>12.9</v>
      </c>
      <c r="L133" s="36">
        <v>4.8</v>
      </c>
      <c r="M133" s="36">
        <v>4.8</v>
      </c>
      <c r="N133" s="36">
        <v>4.8</v>
      </c>
      <c r="O133" s="36">
        <v>4.8</v>
      </c>
      <c r="P133" s="36">
        <v>4.8</v>
      </c>
      <c r="Q133" s="36">
        <v>4.8</v>
      </c>
      <c r="R133" s="36">
        <v>4.8</v>
      </c>
      <c r="S133" s="36">
        <v>4.8</v>
      </c>
      <c r="T133" s="36">
        <v>4.8</v>
      </c>
      <c r="U133" s="6">
        <v>6.1</v>
      </c>
      <c r="V133" s="6">
        <v>6.1</v>
      </c>
      <c r="W133" s="6">
        <v>6.1</v>
      </c>
      <c r="X133" s="6">
        <v>6.1</v>
      </c>
      <c r="Y133" s="6">
        <v>6.1</v>
      </c>
      <c r="Z133" s="6">
        <v>6.1</v>
      </c>
      <c r="AA133" s="6">
        <v>6.1</v>
      </c>
      <c r="AB133" s="18">
        <v>7.6</v>
      </c>
      <c r="AC133" s="6">
        <v>11.8</v>
      </c>
      <c r="AD133" s="18">
        <v>20.2</v>
      </c>
      <c r="AE133" s="6">
        <v>10.1</v>
      </c>
      <c r="AF133" s="6">
        <v>10.1</v>
      </c>
      <c r="AG133" s="6">
        <v>10.1</v>
      </c>
      <c r="AH133" s="18">
        <v>10.1</v>
      </c>
      <c r="AI133" s="18">
        <v>10.1</v>
      </c>
    </row>
    <row r="134" spans="1:35" s="6" customFormat="1" x14ac:dyDescent="0.25">
      <c r="A134" s="6">
        <v>130</v>
      </c>
      <c r="B134" s="35">
        <f t="shared" ref="B134:B184" si="3">ROW(A134)</f>
        <v>134</v>
      </c>
      <c r="C134" s="339"/>
      <c r="D134" s="47">
        <v>6.1</v>
      </c>
      <c r="E134" s="48">
        <v>6.1</v>
      </c>
      <c r="F134" s="40">
        <v>12.9</v>
      </c>
      <c r="G134" s="6">
        <v>12.9</v>
      </c>
      <c r="H134" s="6">
        <v>12.9</v>
      </c>
      <c r="I134" s="6">
        <v>12.9</v>
      </c>
      <c r="J134" s="6">
        <v>12.9</v>
      </c>
      <c r="K134" s="41">
        <v>12.9</v>
      </c>
      <c r="L134" s="36">
        <v>4.8</v>
      </c>
      <c r="M134" s="36">
        <v>4.8</v>
      </c>
      <c r="N134" s="36">
        <v>4.8</v>
      </c>
      <c r="O134" s="36">
        <v>4.8</v>
      </c>
      <c r="P134" s="36">
        <v>4.8</v>
      </c>
      <c r="Q134" s="36">
        <v>4.8</v>
      </c>
      <c r="R134" s="36">
        <v>4.8</v>
      </c>
      <c r="S134" s="36">
        <v>4.8</v>
      </c>
      <c r="T134" s="36">
        <v>4.8</v>
      </c>
      <c r="U134" s="6">
        <v>6.1</v>
      </c>
      <c r="V134" s="6">
        <v>6.1</v>
      </c>
      <c r="W134" s="6">
        <v>6.1</v>
      </c>
      <c r="X134" s="6">
        <v>6.1</v>
      </c>
      <c r="Y134" s="6">
        <v>6.1</v>
      </c>
      <c r="Z134" s="6">
        <v>6.1</v>
      </c>
      <c r="AA134" s="6">
        <v>6.1</v>
      </c>
      <c r="AB134" s="18">
        <v>7.6</v>
      </c>
      <c r="AC134" s="6">
        <v>11.8</v>
      </c>
      <c r="AD134" s="18">
        <v>20.2</v>
      </c>
      <c r="AE134" s="6">
        <v>10.1</v>
      </c>
      <c r="AF134" s="6">
        <v>10.1</v>
      </c>
      <c r="AG134" s="6">
        <v>10.1</v>
      </c>
      <c r="AH134" s="18">
        <v>10.1</v>
      </c>
      <c r="AI134" s="18">
        <v>10.1</v>
      </c>
    </row>
    <row r="135" spans="1:35" s="6" customFormat="1" x14ac:dyDescent="0.25">
      <c r="A135" s="6">
        <v>131</v>
      </c>
      <c r="B135" s="35">
        <f t="shared" si="3"/>
        <v>135</v>
      </c>
      <c r="C135" s="339"/>
      <c r="D135" s="47">
        <v>6.1</v>
      </c>
      <c r="E135" s="48">
        <v>6.1</v>
      </c>
      <c r="F135" s="40">
        <v>12.9</v>
      </c>
      <c r="G135" s="6">
        <v>12.9</v>
      </c>
      <c r="H135" s="6">
        <v>12.9</v>
      </c>
      <c r="I135" s="6">
        <v>12.9</v>
      </c>
      <c r="J135" s="6">
        <v>12.9</v>
      </c>
      <c r="K135" s="41">
        <v>12.9</v>
      </c>
      <c r="L135" s="36">
        <v>4.8</v>
      </c>
      <c r="M135" s="36">
        <v>4.8</v>
      </c>
      <c r="N135" s="36">
        <v>4.8</v>
      </c>
      <c r="O135" s="36">
        <v>4.8</v>
      </c>
      <c r="P135" s="36">
        <v>4.8</v>
      </c>
      <c r="Q135" s="36">
        <v>4.8</v>
      </c>
      <c r="R135" s="36">
        <v>4.8</v>
      </c>
      <c r="S135" s="36">
        <v>4.8</v>
      </c>
      <c r="T135" s="36">
        <v>4.8</v>
      </c>
      <c r="U135" s="6">
        <v>6.1</v>
      </c>
      <c r="V135" s="6">
        <v>6.1</v>
      </c>
      <c r="W135" s="6">
        <v>6.1</v>
      </c>
      <c r="X135" s="6">
        <v>6.1</v>
      </c>
      <c r="Y135" s="6">
        <v>6.1</v>
      </c>
      <c r="Z135" s="6">
        <v>6.1</v>
      </c>
      <c r="AA135" s="6">
        <v>6.1</v>
      </c>
      <c r="AB135" s="18">
        <v>7.6</v>
      </c>
      <c r="AC135" s="6">
        <v>11.8</v>
      </c>
      <c r="AD135" s="18">
        <v>20.2</v>
      </c>
      <c r="AE135" s="6">
        <v>10.1</v>
      </c>
      <c r="AF135" s="6">
        <v>10.1</v>
      </c>
      <c r="AG135" s="6">
        <v>10.1</v>
      </c>
      <c r="AH135" s="18">
        <v>10.1</v>
      </c>
      <c r="AI135" s="18">
        <v>10.1</v>
      </c>
    </row>
    <row r="136" spans="1:35" s="6" customFormat="1" x14ac:dyDescent="0.25">
      <c r="A136" s="6">
        <v>132</v>
      </c>
      <c r="B136" s="35">
        <f t="shared" si="3"/>
        <v>136</v>
      </c>
      <c r="C136" s="339"/>
      <c r="D136" s="47">
        <v>6.1</v>
      </c>
      <c r="E136" s="48">
        <v>6.1</v>
      </c>
      <c r="F136" s="40">
        <v>12.9</v>
      </c>
      <c r="G136" s="6">
        <v>12.9</v>
      </c>
      <c r="H136" s="6">
        <v>12.9</v>
      </c>
      <c r="I136" s="6">
        <v>12.9</v>
      </c>
      <c r="J136" s="6">
        <v>12.9</v>
      </c>
      <c r="K136" s="41">
        <v>12.9</v>
      </c>
      <c r="L136" s="36">
        <v>4.8</v>
      </c>
      <c r="M136" s="36">
        <v>4.8</v>
      </c>
      <c r="N136" s="36">
        <v>4.8</v>
      </c>
      <c r="O136" s="36">
        <v>4.8</v>
      </c>
      <c r="P136" s="36">
        <v>4.8</v>
      </c>
      <c r="Q136" s="36">
        <v>4.8</v>
      </c>
      <c r="R136" s="36">
        <v>4.8</v>
      </c>
      <c r="S136" s="36">
        <v>4.8</v>
      </c>
      <c r="T136" s="36">
        <v>4.8</v>
      </c>
      <c r="U136" s="6">
        <v>6.1</v>
      </c>
      <c r="V136" s="6">
        <v>6.1</v>
      </c>
      <c r="W136" s="6">
        <v>6.1</v>
      </c>
      <c r="X136" s="6">
        <v>6.1</v>
      </c>
      <c r="Y136" s="6">
        <v>6.1</v>
      </c>
      <c r="Z136" s="6">
        <v>6.1</v>
      </c>
      <c r="AA136" s="6">
        <v>6.1</v>
      </c>
      <c r="AB136" s="18">
        <v>7.6</v>
      </c>
      <c r="AC136" s="6">
        <v>11.8</v>
      </c>
      <c r="AD136" s="18">
        <v>20.2</v>
      </c>
      <c r="AE136" s="6">
        <v>10.1</v>
      </c>
      <c r="AF136" s="6">
        <v>10.1</v>
      </c>
      <c r="AG136" s="6">
        <v>10.1</v>
      </c>
      <c r="AH136" s="18">
        <v>10.1</v>
      </c>
      <c r="AI136" s="18">
        <v>10.1</v>
      </c>
    </row>
    <row r="137" spans="1:35" s="6" customFormat="1" x14ac:dyDescent="0.25">
      <c r="A137" s="6">
        <v>133</v>
      </c>
      <c r="B137" s="35">
        <f t="shared" si="3"/>
        <v>137</v>
      </c>
      <c r="C137" s="339"/>
      <c r="D137" s="47">
        <v>6.1</v>
      </c>
      <c r="E137" s="48">
        <v>6.1</v>
      </c>
      <c r="F137" s="40">
        <v>12.9</v>
      </c>
      <c r="G137" s="6">
        <v>12.9</v>
      </c>
      <c r="H137" s="6">
        <v>12.9</v>
      </c>
      <c r="I137" s="6">
        <v>12.9</v>
      </c>
      <c r="J137" s="6">
        <v>12.9</v>
      </c>
      <c r="K137" s="41">
        <v>12.9</v>
      </c>
      <c r="L137" s="36">
        <v>4.8</v>
      </c>
      <c r="M137" s="36">
        <v>4.8</v>
      </c>
      <c r="N137" s="36">
        <v>4.8</v>
      </c>
      <c r="O137" s="36">
        <v>4.8</v>
      </c>
      <c r="P137" s="36">
        <v>4.8</v>
      </c>
      <c r="Q137" s="36">
        <v>4.8</v>
      </c>
      <c r="R137" s="36">
        <v>4.8</v>
      </c>
      <c r="S137" s="36">
        <v>4.8</v>
      </c>
      <c r="T137" s="36">
        <v>4.8</v>
      </c>
      <c r="U137" s="6">
        <v>6.1</v>
      </c>
      <c r="V137" s="6">
        <v>6.1</v>
      </c>
      <c r="W137" s="6">
        <v>6.1</v>
      </c>
      <c r="X137" s="6">
        <v>6.1</v>
      </c>
      <c r="Y137" s="6">
        <v>6.1</v>
      </c>
      <c r="Z137" s="6">
        <v>6.1</v>
      </c>
      <c r="AA137" s="6">
        <v>6.1</v>
      </c>
      <c r="AB137" s="18">
        <v>7.6</v>
      </c>
      <c r="AC137" s="6">
        <v>11.8</v>
      </c>
      <c r="AD137" s="18">
        <v>20.2</v>
      </c>
      <c r="AE137" s="6">
        <v>10.1</v>
      </c>
      <c r="AF137" s="6">
        <v>10.1</v>
      </c>
      <c r="AG137" s="6">
        <v>10.1</v>
      </c>
      <c r="AH137" s="18">
        <v>10.1</v>
      </c>
      <c r="AI137" s="18">
        <v>10.1</v>
      </c>
    </row>
    <row r="138" spans="1:35" s="6" customFormat="1" x14ac:dyDescent="0.25">
      <c r="A138" s="6">
        <v>134</v>
      </c>
      <c r="B138" s="35">
        <f t="shared" si="3"/>
        <v>138</v>
      </c>
      <c r="C138" s="339"/>
      <c r="D138" s="47">
        <v>6.1</v>
      </c>
      <c r="E138" s="48">
        <v>6.1</v>
      </c>
      <c r="F138" s="40">
        <v>12.9</v>
      </c>
      <c r="G138" s="6">
        <v>12.9</v>
      </c>
      <c r="H138" s="6">
        <v>12.9</v>
      </c>
      <c r="I138" s="6">
        <v>12.9</v>
      </c>
      <c r="J138" s="6">
        <v>12.9</v>
      </c>
      <c r="K138" s="41">
        <v>12.9</v>
      </c>
      <c r="L138" s="36">
        <v>4.8</v>
      </c>
      <c r="M138" s="36">
        <v>4.8</v>
      </c>
      <c r="N138" s="36">
        <v>4.8</v>
      </c>
      <c r="O138" s="36">
        <v>4.8</v>
      </c>
      <c r="P138" s="36">
        <v>4.8</v>
      </c>
      <c r="Q138" s="36">
        <v>4.8</v>
      </c>
      <c r="R138" s="36">
        <v>4.8</v>
      </c>
      <c r="S138" s="36">
        <v>4.8</v>
      </c>
      <c r="T138" s="36">
        <v>4.8</v>
      </c>
      <c r="U138" s="6">
        <v>6.1</v>
      </c>
      <c r="V138" s="6">
        <v>6.1</v>
      </c>
      <c r="W138" s="6">
        <v>6.1</v>
      </c>
      <c r="X138" s="6">
        <v>6.1</v>
      </c>
      <c r="Y138" s="6">
        <v>6.1</v>
      </c>
      <c r="Z138" s="6">
        <v>6.1</v>
      </c>
      <c r="AA138" s="6">
        <v>6.1</v>
      </c>
      <c r="AB138" s="18">
        <v>7.6</v>
      </c>
      <c r="AC138" s="6">
        <v>11.8</v>
      </c>
      <c r="AD138" s="18">
        <v>20.2</v>
      </c>
      <c r="AE138" s="6">
        <v>10.1</v>
      </c>
      <c r="AF138" s="6">
        <v>10.1</v>
      </c>
      <c r="AG138" s="6">
        <v>10.1</v>
      </c>
      <c r="AH138" s="18">
        <v>10.1</v>
      </c>
      <c r="AI138" s="18">
        <v>10.1</v>
      </c>
    </row>
    <row r="139" spans="1:35" s="6" customFormat="1" x14ac:dyDescent="0.25">
      <c r="A139" s="6">
        <v>135</v>
      </c>
      <c r="B139" s="35">
        <f t="shared" si="3"/>
        <v>139</v>
      </c>
      <c r="C139" s="339"/>
      <c r="D139" s="47">
        <v>6.1</v>
      </c>
      <c r="E139" s="48">
        <v>6.1</v>
      </c>
      <c r="F139" s="40">
        <v>12.9</v>
      </c>
      <c r="G139" s="6">
        <v>12.9</v>
      </c>
      <c r="H139" s="6">
        <v>12.9</v>
      </c>
      <c r="I139" s="6">
        <v>12.9</v>
      </c>
      <c r="J139" s="6">
        <v>12.9</v>
      </c>
      <c r="K139" s="41">
        <v>12.9</v>
      </c>
      <c r="L139" s="36">
        <v>4.8</v>
      </c>
      <c r="M139" s="36">
        <v>4.8</v>
      </c>
      <c r="N139" s="36">
        <v>4.8</v>
      </c>
      <c r="O139" s="36">
        <v>4.8</v>
      </c>
      <c r="P139" s="36">
        <v>4.8</v>
      </c>
      <c r="Q139" s="36">
        <v>4.8</v>
      </c>
      <c r="R139" s="36">
        <v>4.8</v>
      </c>
      <c r="S139" s="36">
        <v>4.8</v>
      </c>
      <c r="T139" s="36">
        <v>4.8</v>
      </c>
      <c r="U139" s="6">
        <v>6.1</v>
      </c>
      <c r="V139" s="6">
        <v>6.1</v>
      </c>
      <c r="W139" s="6">
        <v>6.1</v>
      </c>
      <c r="X139" s="6">
        <v>6.1</v>
      </c>
      <c r="Y139" s="6">
        <v>6.1</v>
      </c>
      <c r="Z139" s="6">
        <v>6.1</v>
      </c>
      <c r="AA139" s="6">
        <v>6.1</v>
      </c>
      <c r="AB139" s="18">
        <v>7.6</v>
      </c>
      <c r="AC139" s="6">
        <v>11.8</v>
      </c>
      <c r="AD139" s="18">
        <v>20.2</v>
      </c>
      <c r="AE139" s="6">
        <v>10.1</v>
      </c>
      <c r="AF139" s="6">
        <v>10.1</v>
      </c>
      <c r="AG139" s="6">
        <v>10.1</v>
      </c>
      <c r="AH139" s="18">
        <v>10.1</v>
      </c>
      <c r="AI139" s="18">
        <v>10.1</v>
      </c>
    </row>
    <row r="140" spans="1:35" s="6" customFormat="1" x14ac:dyDescent="0.25">
      <c r="A140" s="6">
        <v>136</v>
      </c>
      <c r="B140" s="35">
        <f t="shared" si="3"/>
        <v>140</v>
      </c>
      <c r="C140" s="339"/>
      <c r="D140" s="47">
        <v>6.1</v>
      </c>
      <c r="E140" s="48">
        <v>6.1</v>
      </c>
      <c r="F140" s="40">
        <v>12.9</v>
      </c>
      <c r="G140" s="6">
        <v>12.9</v>
      </c>
      <c r="H140" s="6">
        <v>12.9</v>
      </c>
      <c r="I140" s="6">
        <v>12.9</v>
      </c>
      <c r="J140" s="6">
        <v>12.9</v>
      </c>
      <c r="K140" s="41">
        <v>12.9</v>
      </c>
      <c r="L140" s="36">
        <v>4.8</v>
      </c>
      <c r="M140" s="36">
        <v>4.8</v>
      </c>
      <c r="N140" s="36">
        <v>4.8</v>
      </c>
      <c r="O140" s="36">
        <v>4.8</v>
      </c>
      <c r="P140" s="36">
        <v>4.8</v>
      </c>
      <c r="Q140" s="36">
        <v>4.8</v>
      </c>
      <c r="R140" s="36">
        <v>4.8</v>
      </c>
      <c r="S140" s="36">
        <v>4.8</v>
      </c>
      <c r="T140" s="36">
        <v>4.8</v>
      </c>
      <c r="U140" s="6">
        <v>6.1</v>
      </c>
      <c r="V140" s="6">
        <v>6.1</v>
      </c>
      <c r="W140" s="6">
        <v>6.1</v>
      </c>
      <c r="X140" s="6">
        <v>6.1</v>
      </c>
      <c r="Y140" s="6">
        <v>6.1</v>
      </c>
      <c r="Z140" s="6">
        <v>6.1</v>
      </c>
      <c r="AA140" s="6">
        <v>6.1</v>
      </c>
      <c r="AB140" s="18">
        <v>7.6</v>
      </c>
      <c r="AC140" s="6">
        <v>11.8</v>
      </c>
      <c r="AD140" s="18">
        <v>20.2</v>
      </c>
      <c r="AE140" s="6">
        <v>10.1</v>
      </c>
      <c r="AF140" s="6">
        <v>10.1</v>
      </c>
      <c r="AG140" s="6">
        <v>10.1</v>
      </c>
      <c r="AH140" s="18">
        <v>10.1</v>
      </c>
      <c r="AI140" s="18">
        <v>10.1</v>
      </c>
    </row>
    <row r="141" spans="1:35" s="6" customFormat="1" x14ac:dyDescent="0.25">
      <c r="A141" s="6">
        <v>137</v>
      </c>
      <c r="B141" s="35">
        <f t="shared" si="3"/>
        <v>141</v>
      </c>
      <c r="C141" s="339"/>
      <c r="D141" s="47">
        <v>6.1</v>
      </c>
      <c r="E141" s="48">
        <v>6.1</v>
      </c>
      <c r="F141" s="40">
        <v>12.9</v>
      </c>
      <c r="G141" s="6">
        <v>12.9</v>
      </c>
      <c r="H141" s="6">
        <v>12.9</v>
      </c>
      <c r="I141" s="6">
        <v>12.9</v>
      </c>
      <c r="J141" s="6">
        <v>12.9</v>
      </c>
      <c r="K141" s="41">
        <v>12.9</v>
      </c>
      <c r="L141" s="36">
        <v>4.8</v>
      </c>
      <c r="M141" s="36">
        <v>4.8</v>
      </c>
      <c r="N141" s="36">
        <v>4.8</v>
      </c>
      <c r="O141" s="36">
        <v>4.8</v>
      </c>
      <c r="P141" s="36">
        <v>4.8</v>
      </c>
      <c r="Q141" s="36">
        <v>4.8</v>
      </c>
      <c r="R141" s="36">
        <v>4.8</v>
      </c>
      <c r="S141" s="36">
        <v>4.8</v>
      </c>
      <c r="T141" s="36">
        <v>4.8</v>
      </c>
      <c r="U141" s="6">
        <v>6.1</v>
      </c>
      <c r="V141" s="6">
        <v>6.1</v>
      </c>
      <c r="W141" s="6">
        <v>6.1</v>
      </c>
      <c r="X141" s="6">
        <v>6.1</v>
      </c>
      <c r="Y141" s="6">
        <v>6.1</v>
      </c>
      <c r="Z141" s="6">
        <v>6.1</v>
      </c>
      <c r="AA141" s="6">
        <v>6.1</v>
      </c>
      <c r="AB141" s="18">
        <v>7.6</v>
      </c>
      <c r="AC141" s="6">
        <v>11.8</v>
      </c>
      <c r="AD141" s="18">
        <v>20.2</v>
      </c>
      <c r="AE141" s="6">
        <v>10.1</v>
      </c>
      <c r="AF141" s="6">
        <v>10.1</v>
      </c>
      <c r="AG141" s="6">
        <v>10.1</v>
      </c>
      <c r="AH141" s="18">
        <v>10.1</v>
      </c>
      <c r="AI141" s="18">
        <v>10.1</v>
      </c>
    </row>
    <row r="142" spans="1:35" s="6" customFormat="1" x14ac:dyDescent="0.25">
      <c r="A142" s="6">
        <v>138</v>
      </c>
      <c r="B142" s="35">
        <f t="shared" si="3"/>
        <v>142</v>
      </c>
      <c r="C142" s="339"/>
      <c r="D142" s="47">
        <v>6.1</v>
      </c>
      <c r="E142" s="48">
        <v>6.1</v>
      </c>
      <c r="F142" s="40">
        <v>12.9</v>
      </c>
      <c r="G142" s="6">
        <v>12.9</v>
      </c>
      <c r="H142" s="6">
        <v>12.9</v>
      </c>
      <c r="I142" s="6">
        <v>12.9</v>
      </c>
      <c r="J142" s="6">
        <v>12.9</v>
      </c>
      <c r="K142" s="41">
        <v>12.9</v>
      </c>
      <c r="L142" s="36">
        <v>4.8</v>
      </c>
      <c r="M142" s="36">
        <v>4.8</v>
      </c>
      <c r="N142" s="36">
        <v>4.8</v>
      </c>
      <c r="O142" s="36">
        <v>4.8</v>
      </c>
      <c r="P142" s="36">
        <v>4.8</v>
      </c>
      <c r="Q142" s="36">
        <v>4.8</v>
      </c>
      <c r="R142" s="36">
        <v>4.8</v>
      </c>
      <c r="S142" s="36">
        <v>4.8</v>
      </c>
      <c r="T142" s="36">
        <v>4.8</v>
      </c>
      <c r="U142" s="6">
        <v>6.1</v>
      </c>
      <c r="V142" s="6">
        <v>6.1</v>
      </c>
      <c r="W142" s="6">
        <v>6.1</v>
      </c>
      <c r="X142" s="6">
        <v>6.1</v>
      </c>
      <c r="Y142" s="6">
        <v>6.1</v>
      </c>
      <c r="Z142" s="6">
        <v>6.1</v>
      </c>
      <c r="AA142" s="6">
        <v>6.1</v>
      </c>
      <c r="AB142" s="18">
        <v>7.6</v>
      </c>
      <c r="AC142" s="6">
        <v>11.8</v>
      </c>
      <c r="AD142" s="18">
        <v>20.2</v>
      </c>
      <c r="AE142" s="6">
        <v>10.1</v>
      </c>
      <c r="AF142" s="6">
        <v>10.1</v>
      </c>
      <c r="AG142" s="6">
        <v>10.1</v>
      </c>
      <c r="AH142" s="18">
        <v>10.1</v>
      </c>
      <c r="AI142" s="18">
        <v>10.1</v>
      </c>
    </row>
    <row r="143" spans="1:35" s="6" customFormat="1" x14ac:dyDescent="0.25">
      <c r="A143" s="6">
        <v>139</v>
      </c>
      <c r="B143" s="35">
        <f t="shared" si="3"/>
        <v>143</v>
      </c>
      <c r="C143" s="339"/>
      <c r="D143" s="47">
        <v>6.1</v>
      </c>
      <c r="E143" s="48">
        <v>6.1</v>
      </c>
      <c r="F143" s="40">
        <v>12.9</v>
      </c>
      <c r="G143" s="6">
        <v>12.9</v>
      </c>
      <c r="H143" s="6">
        <v>12.9</v>
      </c>
      <c r="I143" s="6">
        <v>12.9</v>
      </c>
      <c r="J143" s="6">
        <v>12.9</v>
      </c>
      <c r="K143" s="41">
        <v>12.9</v>
      </c>
      <c r="L143" s="36">
        <v>4.8</v>
      </c>
      <c r="M143" s="36">
        <v>4.8</v>
      </c>
      <c r="N143" s="36">
        <v>4.8</v>
      </c>
      <c r="O143" s="36">
        <v>4.8</v>
      </c>
      <c r="P143" s="36">
        <v>4.8</v>
      </c>
      <c r="Q143" s="36">
        <v>4.8</v>
      </c>
      <c r="R143" s="36">
        <v>4.8</v>
      </c>
      <c r="S143" s="36">
        <v>4.8</v>
      </c>
      <c r="T143" s="36">
        <v>4.8</v>
      </c>
      <c r="U143" s="6">
        <v>6.1</v>
      </c>
      <c r="V143" s="6">
        <v>6.1</v>
      </c>
      <c r="W143" s="6">
        <v>6.1</v>
      </c>
      <c r="X143" s="6">
        <v>6.1</v>
      </c>
      <c r="Y143" s="6">
        <v>6.1</v>
      </c>
      <c r="Z143" s="6">
        <v>6.1</v>
      </c>
      <c r="AA143" s="6">
        <v>6.1</v>
      </c>
      <c r="AB143" s="18">
        <v>7.6</v>
      </c>
      <c r="AC143" s="6">
        <v>11.8</v>
      </c>
      <c r="AD143" s="18">
        <v>20.2</v>
      </c>
      <c r="AE143" s="6">
        <v>10.1</v>
      </c>
      <c r="AF143" s="6">
        <v>10.1</v>
      </c>
      <c r="AG143" s="6">
        <v>10.1</v>
      </c>
      <c r="AH143" s="18">
        <v>10.1</v>
      </c>
      <c r="AI143" s="18">
        <v>10.1</v>
      </c>
    </row>
    <row r="144" spans="1:35" s="6" customFormat="1" x14ac:dyDescent="0.25">
      <c r="A144" s="6">
        <v>140</v>
      </c>
      <c r="B144" s="35">
        <f t="shared" si="3"/>
        <v>144</v>
      </c>
      <c r="C144" s="339"/>
      <c r="D144" s="47">
        <v>6.1</v>
      </c>
      <c r="E144" s="48">
        <v>6.1</v>
      </c>
      <c r="F144" s="40">
        <v>12.9</v>
      </c>
      <c r="G144" s="6">
        <v>12.9</v>
      </c>
      <c r="H144" s="6">
        <v>12.9</v>
      </c>
      <c r="I144" s="6">
        <v>12.9</v>
      </c>
      <c r="J144" s="6">
        <v>12.9</v>
      </c>
      <c r="K144" s="41">
        <v>12.9</v>
      </c>
      <c r="L144" s="36">
        <v>4.8</v>
      </c>
      <c r="M144" s="36">
        <v>4.8</v>
      </c>
      <c r="N144" s="36">
        <v>4.8</v>
      </c>
      <c r="O144" s="36">
        <v>4.8</v>
      </c>
      <c r="P144" s="36">
        <v>4.8</v>
      </c>
      <c r="Q144" s="36">
        <v>4.8</v>
      </c>
      <c r="R144" s="36">
        <v>4.8</v>
      </c>
      <c r="S144" s="36">
        <v>4.8</v>
      </c>
      <c r="T144" s="36">
        <v>4.8</v>
      </c>
      <c r="U144" s="6">
        <v>6.1</v>
      </c>
      <c r="V144" s="6">
        <v>6.1</v>
      </c>
      <c r="W144" s="6">
        <v>6.1</v>
      </c>
      <c r="X144" s="6">
        <v>6.1</v>
      </c>
      <c r="Y144" s="6">
        <v>6.1</v>
      </c>
      <c r="Z144" s="6">
        <v>6.1</v>
      </c>
      <c r="AA144" s="6">
        <v>6.1</v>
      </c>
      <c r="AB144" s="18">
        <v>7.6</v>
      </c>
      <c r="AC144" s="6">
        <v>11.8</v>
      </c>
      <c r="AD144" s="18">
        <v>20.2</v>
      </c>
      <c r="AE144" s="6">
        <v>10.1</v>
      </c>
      <c r="AF144" s="6">
        <v>10.1</v>
      </c>
      <c r="AG144" s="6">
        <v>10.1</v>
      </c>
      <c r="AH144" s="18">
        <v>10.1</v>
      </c>
      <c r="AI144" s="18">
        <v>10.1</v>
      </c>
    </row>
    <row r="145" spans="1:35" s="6" customFormat="1" x14ac:dyDescent="0.25">
      <c r="A145" s="6">
        <v>141</v>
      </c>
      <c r="B145" s="35">
        <f t="shared" si="3"/>
        <v>145</v>
      </c>
      <c r="C145" s="339"/>
      <c r="D145" s="47">
        <v>6.1</v>
      </c>
      <c r="E145" s="48">
        <v>6.1</v>
      </c>
      <c r="F145" s="40">
        <v>12.9</v>
      </c>
      <c r="G145" s="6">
        <v>12.9</v>
      </c>
      <c r="H145" s="6">
        <v>12.9</v>
      </c>
      <c r="I145" s="6">
        <v>12.9</v>
      </c>
      <c r="J145" s="6">
        <v>12.9</v>
      </c>
      <c r="K145" s="41">
        <v>12.9</v>
      </c>
      <c r="L145" s="36">
        <v>4.8</v>
      </c>
      <c r="M145" s="36">
        <v>4.8</v>
      </c>
      <c r="N145" s="36">
        <v>4.8</v>
      </c>
      <c r="O145" s="36">
        <v>4.8</v>
      </c>
      <c r="P145" s="36">
        <v>4.8</v>
      </c>
      <c r="Q145" s="36">
        <v>4.8</v>
      </c>
      <c r="R145" s="36">
        <v>4.8</v>
      </c>
      <c r="S145" s="36">
        <v>4.8</v>
      </c>
      <c r="T145" s="36">
        <v>4.8</v>
      </c>
      <c r="U145" s="6">
        <v>6.1</v>
      </c>
      <c r="V145" s="6">
        <v>6.1</v>
      </c>
      <c r="W145" s="6">
        <v>6.1</v>
      </c>
      <c r="X145" s="6">
        <v>6.1</v>
      </c>
      <c r="Y145" s="6">
        <v>6.1</v>
      </c>
      <c r="Z145" s="6">
        <v>6.1</v>
      </c>
      <c r="AA145" s="6">
        <v>6.1</v>
      </c>
      <c r="AB145" s="18">
        <v>7.6</v>
      </c>
      <c r="AC145" s="6">
        <v>11.8</v>
      </c>
      <c r="AD145" s="18">
        <v>20.2</v>
      </c>
      <c r="AE145" s="6">
        <v>10.1</v>
      </c>
      <c r="AF145" s="6">
        <v>10.1</v>
      </c>
      <c r="AG145" s="6">
        <v>10.1</v>
      </c>
      <c r="AH145" s="18">
        <v>10.1</v>
      </c>
      <c r="AI145" s="18">
        <v>10.1</v>
      </c>
    </row>
    <row r="146" spans="1:35" s="6" customFormat="1" x14ac:dyDescent="0.25">
      <c r="A146" s="6">
        <v>142</v>
      </c>
      <c r="B146" s="35">
        <f t="shared" si="3"/>
        <v>146</v>
      </c>
      <c r="C146" s="339"/>
      <c r="D146" s="47">
        <v>6.1</v>
      </c>
      <c r="E146" s="48">
        <v>6.1</v>
      </c>
      <c r="F146" s="40">
        <v>12.9</v>
      </c>
      <c r="G146" s="6">
        <v>12.9</v>
      </c>
      <c r="H146" s="6">
        <v>12.9</v>
      </c>
      <c r="I146" s="6">
        <v>12.9</v>
      </c>
      <c r="J146" s="6">
        <v>12.9</v>
      </c>
      <c r="K146" s="41">
        <v>12.9</v>
      </c>
      <c r="L146" s="36">
        <v>4.8</v>
      </c>
      <c r="M146" s="36">
        <v>4.8</v>
      </c>
      <c r="N146" s="36">
        <v>4.8</v>
      </c>
      <c r="O146" s="36">
        <v>4.8</v>
      </c>
      <c r="P146" s="36">
        <v>4.8</v>
      </c>
      <c r="Q146" s="36">
        <v>4.8</v>
      </c>
      <c r="R146" s="36">
        <v>4.8</v>
      </c>
      <c r="S146" s="36">
        <v>4.8</v>
      </c>
      <c r="T146" s="36">
        <v>4.8</v>
      </c>
      <c r="U146" s="6">
        <v>6.1</v>
      </c>
      <c r="V146" s="6">
        <v>6.1</v>
      </c>
      <c r="W146" s="6">
        <v>6.1</v>
      </c>
      <c r="X146" s="6">
        <v>6.1</v>
      </c>
      <c r="Y146" s="6">
        <v>6.1</v>
      </c>
      <c r="Z146" s="6">
        <v>6.1</v>
      </c>
      <c r="AA146" s="6">
        <v>6.1</v>
      </c>
      <c r="AB146" s="18">
        <v>7.6</v>
      </c>
      <c r="AC146" s="6">
        <v>11.8</v>
      </c>
      <c r="AD146" s="18">
        <v>20.2</v>
      </c>
      <c r="AE146" s="6">
        <v>10.1</v>
      </c>
      <c r="AF146" s="6">
        <v>10.1</v>
      </c>
      <c r="AG146" s="6">
        <v>10.1</v>
      </c>
      <c r="AH146" s="18">
        <v>10.1</v>
      </c>
      <c r="AI146" s="18">
        <v>10.1</v>
      </c>
    </row>
    <row r="147" spans="1:35" s="6" customFormat="1" x14ac:dyDescent="0.25">
      <c r="A147" s="6">
        <v>143</v>
      </c>
      <c r="B147" s="35">
        <f t="shared" si="3"/>
        <v>147</v>
      </c>
      <c r="C147" s="339"/>
      <c r="D147" s="47">
        <v>6.1</v>
      </c>
      <c r="E147" s="48">
        <v>6.1</v>
      </c>
      <c r="F147" s="40">
        <v>12.9</v>
      </c>
      <c r="G147" s="6">
        <v>12.9</v>
      </c>
      <c r="H147" s="6">
        <v>12.9</v>
      </c>
      <c r="I147" s="6">
        <v>12.9</v>
      </c>
      <c r="J147" s="6">
        <v>12.9</v>
      </c>
      <c r="K147" s="41">
        <v>12.9</v>
      </c>
      <c r="L147" s="36">
        <v>4.8</v>
      </c>
      <c r="M147" s="36">
        <v>4.8</v>
      </c>
      <c r="N147" s="36">
        <v>4.8</v>
      </c>
      <c r="O147" s="36">
        <v>4.8</v>
      </c>
      <c r="P147" s="36">
        <v>4.8</v>
      </c>
      <c r="Q147" s="36">
        <v>4.8</v>
      </c>
      <c r="R147" s="36">
        <v>4.8</v>
      </c>
      <c r="S147" s="36">
        <v>4.8</v>
      </c>
      <c r="T147" s="36">
        <v>4.8</v>
      </c>
      <c r="U147" s="6">
        <v>6.1</v>
      </c>
      <c r="V147" s="6">
        <v>6.1</v>
      </c>
      <c r="W147" s="6">
        <v>6.1</v>
      </c>
      <c r="X147" s="6">
        <v>6.1</v>
      </c>
      <c r="Y147" s="6">
        <v>6.1</v>
      </c>
      <c r="Z147" s="6">
        <v>6.1</v>
      </c>
      <c r="AA147" s="6">
        <v>6.1</v>
      </c>
      <c r="AB147" s="18">
        <v>7.6</v>
      </c>
      <c r="AC147" s="6">
        <v>11.8</v>
      </c>
      <c r="AD147" s="18">
        <v>20.2</v>
      </c>
      <c r="AE147" s="6">
        <v>10.1</v>
      </c>
      <c r="AF147" s="6">
        <v>10.1</v>
      </c>
      <c r="AG147" s="6">
        <v>10.1</v>
      </c>
      <c r="AH147" s="18">
        <v>10.1</v>
      </c>
      <c r="AI147" s="18">
        <v>10.1</v>
      </c>
    </row>
    <row r="148" spans="1:35" s="6" customFormat="1" x14ac:dyDescent="0.25">
      <c r="A148" s="6">
        <v>144</v>
      </c>
      <c r="B148" s="35">
        <f t="shared" si="3"/>
        <v>148</v>
      </c>
      <c r="C148" s="339"/>
      <c r="D148" s="47">
        <v>6.1</v>
      </c>
      <c r="E148" s="48">
        <v>6.1</v>
      </c>
      <c r="F148" s="40">
        <v>12.9</v>
      </c>
      <c r="G148" s="6">
        <v>12.9</v>
      </c>
      <c r="H148" s="6">
        <v>12.9</v>
      </c>
      <c r="I148" s="6">
        <v>12.9</v>
      </c>
      <c r="J148" s="6">
        <v>12.9</v>
      </c>
      <c r="K148" s="41">
        <v>12.9</v>
      </c>
      <c r="L148" s="36">
        <v>4.8</v>
      </c>
      <c r="M148" s="36">
        <v>4.8</v>
      </c>
      <c r="N148" s="36">
        <v>4.8</v>
      </c>
      <c r="O148" s="36">
        <v>4.8</v>
      </c>
      <c r="P148" s="36">
        <v>4.8</v>
      </c>
      <c r="Q148" s="36">
        <v>4.8</v>
      </c>
      <c r="R148" s="36">
        <v>4.8</v>
      </c>
      <c r="S148" s="36">
        <v>4.8</v>
      </c>
      <c r="T148" s="36">
        <v>4.8</v>
      </c>
      <c r="U148" s="6">
        <v>6.1</v>
      </c>
      <c r="V148" s="6">
        <v>6.1</v>
      </c>
      <c r="W148" s="6">
        <v>6.1</v>
      </c>
      <c r="X148" s="6">
        <v>6.1</v>
      </c>
      <c r="Y148" s="6">
        <v>6.1</v>
      </c>
      <c r="Z148" s="6">
        <v>6.1</v>
      </c>
      <c r="AA148" s="6">
        <v>6.1</v>
      </c>
      <c r="AB148" s="18">
        <v>7.6</v>
      </c>
      <c r="AC148" s="6">
        <v>11.8</v>
      </c>
      <c r="AD148" s="18">
        <v>20.2</v>
      </c>
      <c r="AE148" s="6">
        <v>10.1</v>
      </c>
      <c r="AF148" s="6">
        <v>10.1</v>
      </c>
      <c r="AG148" s="6">
        <v>10.1</v>
      </c>
      <c r="AH148" s="18">
        <v>10.1</v>
      </c>
      <c r="AI148" s="18">
        <v>10.1</v>
      </c>
    </row>
    <row r="149" spans="1:35" s="6" customFormat="1" x14ac:dyDescent="0.25">
      <c r="A149" s="6">
        <v>145</v>
      </c>
      <c r="B149" s="35">
        <f t="shared" si="3"/>
        <v>149</v>
      </c>
      <c r="C149" s="339"/>
      <c r="D149" s="47">
        <v>6.1</v>
      </c>
      <c r="E149" s="48">
        <v>6.1</v>
      </c>
      <c r="F149" s="40">
        <v>12.9</v>
      </c>
      <c r="G149" s="6">
        <v>12.9</v>
      </c>
      <c r="H149" s="6">
        <v>12.9</v>
      </c>
      <c r="I149" s="6">
        <v>12.9</v>
      </c>
      <c r="J149" s="6">
        <v>12.9</v>
      </c>
      <c r="K149" s="41">
        <v>12.9</v>
      </c>
      <c r="L149" s="36">
        <v>4.8</v>
      </c>
      <c r="M149" s="36">
        <v>4.8</v>
      </c>
      <c r="N149" s="36">
        <v>4.8</v>
      </c>
      <c r="O149" s="36">
        <v>4.8</v>
      </c>
      <c r="P149" s="36">
        <v>4.8</v>
      </c>
      <c r="Q149" s="36">
        <v>4.8</v>
      </c>
      <c r="R149" s="36">
        <v>4.8</v>
      </c>
      <c r="S149" s="36">
        <v>4.8</v>
      </c>
      <c r="T149" s="36">
        <v>4.8</v>
      </c>
      <c r="U149" s="6">
        <v>6.1</v>
      </c>
      <c r="V149" s="6">
        <v>6.1</v>
      </c>
      <c r="W149" s="6">
        <v>6.1</v>
      </c>
      <c r="X149" s="6">
        <v>6.1</v>
      </c>
      <c r="Y149" s="6">
        <v>6.1</v>
      </c>
      <c r="Z149" s="6">
        <v>6.1</v>
      </c>
      <c r="AA149" s="6">
        <v>6.1</v>
      </c>
      <c r="AB149" s="18">
        <v>7.6</v>
      </c>
      <c r="AC149" s="6">
        <v>11.8</v>
      </c>
      <c r="AD149" s="18">
        <v>20.2</v>
      </c>
      <c r="AE149" s="6">
        <v>10.1</v>
      </c>
      <c r="AF149" s="6">
        <v>10.1</v>
      </c>
      <c r="AG149" s="6">
        <v>10.1</v>
      </c>
      <c r="AH149" s="18">
        <v>10.1</v>
      </c>
      <c r="AI149" s="18">
        <v>10.1</v>
      </c>
    </row>
    <row r="150" spans="1:35" s="6" customFormat="1" x14ac:dyDescent="0.25">
      <c r="A150" s="6">
        <v>146</v>
      </c>
      <c r="B150" s="35">
        <f t="shared" si="3"/>
        <v>150</v>
      </c>
      <c r="C150" s="339"/>
      <c r="D150" s="47">
        <v>6.1</v>
      </c>
      <c r="E150" s="48">
        <v>6.1</v>
      </c>
      <c r="F150" s="40">
        <v>12.9</v>
      </c>
      <c r="G150" s="6">
        <v>12.9</v>
      </c>
      <c r="H150" s="6">
        <v>12.9</v>
      </c>
      <c r="I150" s="6">
        <v>12.9</v>
      </c>
      <c r="J150" s="6">
        <v>12.9</v>
      </c>
      <c r="K150" s="41">
        <v>12.9</v>
      </c>
      <c r="L150" s="36">
        <v>4.8</v>
      </c>
      <c r="M150" s="36">
        <v>4.8</v>
      </c>
      <c r="N150" s="36">
        <v>4.8</v>
      </c>
      <c r="O150" s="36">
        <v>4.8</v>
      </c>
      <c r="P150" s="36">
        <v>4.8</v>
      </c>
      <c r="Q150" s="36">
        <v>4.8</v>
      </c>
      <c r="R150" s="36">
        <v>4.8</v>
      </c>
      <c r="S150" s="36">
        <v>4.8</v>
      </c>
      <c r="T150" s="36">
        <v>4.8</v>
      </c>
      <c r="U150" s="6">
        <v>6.1</v>
      </c>
      <c r="V150" s="6">
        <v>6.1</v>
      </c>
      <c r="W150" s="6">
        <v>6.1</v>
      </c>
      <c r="X150" s="6">
        <v>6.1</v>
      </c>
      <c r="Y150" s="6">
        <v>6.1</v>
      </c>
      <c r="Z150" s="6">
        <v>6.1</v>
      </c>
      <c r="AA150" s="6">
        <v>6.1</v>
      </c>
      <c r="AB150" s="18">
        <v>7.6</v>
      </c>
      <c r="AC150" s="6">
        <v>11.8</v>
      </c>
      <c r="AD150" s="18">
        <v>20.2</v>
      </c>
      <c r="AE150" s="6">
        <v>10.1</v>
      </c>
      <c r="AF150" s="6">
        <v>10.1</v>
      </c>
      <c r="AG150" s="6">
        <v>10.1</v>
      </c>
      <c r="AH150" s="18">
        <v>10.1</v>
      </c>
      <c r="AI150" s="18">
        <v>10.1</v>
      </c>
    </row>
    <row r="151" spans="1:35" s="6" customFormat="1" x14ac:dyDescent="0.25">
      <c r="A151" s="6">
        <v>147</v>
      </c>
      <c r="B151" s="35">
        <f t="shared" si="3"/>
        <v>151</v>
      </c>
      <c r="C151" s="339"/>
      <c r="D151" s="47">
        <v>6.1</v>
      </c>
      <c r="E151" s="48">
        <v>6.1</v>
      </c>
      <c r="F151" s="40">
        <v>12.9</v>
      </c>
      <c r="G151" s="6">
        <v>12.9</v>
      </c>
      <c r="H151" s="6">
        <v>12.9</v>
      </c>
      <c r="I151" s="6">
        <v>12.9</v>
      </c>
      <c r="J151" s="6">
        <v>12.9</v>
      </c>
      <c r="K151" s="41">
        <v>12.9</v>
      </c>
      <c r="L151" s="36">
        <v>4.8</v>
      </c>
      <c r="M151" s="36">
        <v>4.8</v>
      </c>
      <c r="N151" s="36">
        <v>4.8</v>
      </c>
      <c r="O151" s="36">
        <v>4.8</v>
      </c>
      <c r="P151" s="36">
        <v>4.8</v>
      </c>
      <c r="Q151" s="36">
        <v>4.8</v>
      </c>
      <c r="R151" s="36">
        <v>4.8</v>
      </c>
      <c r="S151" s="36">
        <v>4.8</v>
      </c>
      <c r="T151" s="36">
        <v>4.8</v>
      </c>
      <c r="U151" s="6">
        <v>6.1</v>
      </c>
      <c r="V151" s="6">
        <v>6.1</v>
      </c>
      <c r="W151" s="6">
        <v>6.1</v>
      </c>
      <c r="X151" s="6">
        <v>6.1</v>
      </c>
      <c r="Y151" s="6">
        <v>6.1</v>
      </c>
      <c r="Z151" s="6">
        <v>6.1</v>
      </c>
      <c r="AA151" s="6">
        <v>6.1</v>
      </c>
      <c r="AB151" s="18">
        <v>7.6</v>
      </c>
      <c r="AC151" s="6">
        <v>11.8</v>
      </c>
      <c r="AD151" s="18">
        <v>20.2</v>
      </c>
      <c r="AE151" s="6">
        <v>10.1</v>
      </c>
      <c r="AF151" s="6">
        <v>10.1</v>
      </c>
      <c r="AG151" s="6">
        <v>10.1</v>
      </c>
      <c r="AH151" s="18">
        <v>10.1</v>
      </c>
      <c r="AI151" s="18">
        <v>10.1</v>
      </c>
    </row>
    <row r="152" spans="1:35" s="6" customFormat="1" x14ac:dyDescent="0.25">
      <c r="A152" s="6">
        <v>148</v>
      </c>
      <c r="B152" s="35">
        <f t="shared" si="3"/>
        <v>152</v>
      </c>
      <c r="C152" s="339"/>
      <c r="D152" s="47">
        <v>6.1</v>
      </c>
      <c r="E152" s="48">
        <v>6.1</v>
      </c>
      <c r="F152" s="40">
        <v>12.9</v>
      </c>
      <c r="G152" s="6">
        <v>12.9</v>
      </c>
      <c r="H152" s="6">
        <v>12.9</v>
      </c>
      <c r="I152" s="6">
        <v>12.9</v>
      </c>
      <c r="J152" s="6">
        <v>12.9</v>
      </c>
      <c r="K152" s="41">
        <v>12.9</v>
      </c>
      <c r="L152" s="36">
        <v>4.8</v>
      </c>
      <c r="M152" s="36">
        <v>4.8</v>
      </c>
      <c r="N152" s="36">
        <v>4.8</v>
      </c>
      <c r="O152" s="36">
        <v>4.8</v>
      </c>
      <c r="P152" s="36">
        <v>4.8</v>
      </c>
      <c r="Q152" s="36">
        <v>4.8</v>
      </c>
      <c r="R152" s="36">
        <v>4.8</v>
      </c>
      <c r="S152" s="36">
        <v>4.8</v>
      </c>
      <c r="T152" s="36">
        <v>4.8</v>
      </c>
      <c r="U152" s="6">
        <v>6.1</v>
      </c>
      <c r="V152" s="6">
        <v>6.1</v>
      </c>
      <c r="W152" s="6">
        <v>6.1</v>
      </c>
      <c r="X152" s="6">
        <v>6.1</v>
      </c>
      <c r="Y152" s="6">
        <v>6.1</v>
      </c>
      <c r="Z152" s="6">
        <v>6.1</v>
      </c>
      <c r="AA152" s="6">
        <v>6.1</v>
      </c>
      <c r="AB152" s="18">
        <v>7.6</v>
      </c>
      <c r="AC152" s="6">
        <v>11.8</v>
      </c>
      <c r="AD152" s="18">
        <v>20.2</v>
      </c>
      <c r="AE152" s="6">
        <v>10.1</v>
      </c>
      <c r="AF152" s="6">
        <v>10.1</v>
      </c>
      <c r="AG152" s="6">
        <v>10.1</v>
      </c>
      <c r="AH152" s="18">
        <v>10.1</v>
      </c>
      <c r="AI152" s="18">
        <v>10.1</v>
      </c>
    </row>
    <row r="153" spans="1:35" s="6" customFormat="1" x14ac:dyDescent="0.25">
      <c r="A153" s="6">
        <v>149</v>
      </c>
      <c r="B153" s="35">
        <f t="shared" si="3"/>
        <v>153</v>
      </c>
      <c r="C153" s="339"/>
      <c r="D153" s="47">
        <v>6.1</v>
      </c>
      <c r="E153" s="48">
        <v>6.1</v>
      </c>
      <c r="F153" s="40">
        <v>12.9</v>
      </c>
      <c r="G153" s="6">
        <v>12.9</v>
      </c>
      <c r="H153" s="6">
        <v>12.9</v>
      </c>
      <c r="I153" s="6">
        <v>12.9</v>
      </c>
      <c r="J153" s="6">
        <v>12.9</v>
      </c>
      <c r="K153" s="41">
        <v>12.9</v>
      </c>
      <c r="L153" s="36">
        <v>4.8</v>
      </c>
      <c r="M153" s="36">
        <v>4.8</v>
      </c>
      <c r="N153" s="36">
        <v>4.8</v>
      </c>
      <c r="O153" s="36">
        <v>4.8</v>
      </c>
      <c r="P153" s="36">
        <v>4.8</v>
      </c>
      <c r="Q153" s="36">
        <v>4.8</v>
      </c>
      <c r="R153" s="36">
        <v>4.8</v>
      </c>
      <c r="S153" s="36">
        <v>4.8</v>
      </c>
      <c r="T153" s="36">
        <v>4.8</v>
      </c>
      <c r="U153" s="6">
        <v>6.1</v>
      </c>
      <c r="V153" s="6">
        <v>6.1</v>
      </c>
      <c r="W153" s="6">
        <v>6.1</v>
      </c>
      <c r="X153" s="6">
        <v>6.1</v>
      </c>
      <c r="Y153" s="6">
        <v>6.1</v>
      </c>
      <c r="Z153" s="6">
        <v>6.1</v>
      </c>
      <c r="AA153" s="6">
        <v>6.1</v>
      </c>
      <c r="AB153" s="18">
        <v>7.6</v>
      </c>
      <c r="AC153" s="6">
        <v>11.8</v>
      </c>
      <c r="AD153" s="18">
        <v>20.2</v>
      </c>
      <c r="AE153" s="6">
        <v>10.1</v>
      </c>
      <c r="AF153" s="6">
        <v>10.1</v>
      </c>
      <c r="AG153" s="6">
        <v>10.1</v>
      </c>
      <c r="AH153" s="18">
        <v>10.1</v>
      </c>
      <c r="AI153" s="18">
        <v>10.1</v>
      </c>
    </row>
    <row r="154" spans="1:35" s="6" customFormat="1" x14ac:dyDescent="0.25">
      <c r="A154" s="6">
        <v>150</v>
      </c>
      <c r="B154" s="35">
        <f t="shared" si="3"/>
        <v>154</v>
      </c>
      <c r="C154" s="339"/>
      <c r="D154" s="47">
        <v>6.1</v>
      </c>
      <c r="E154" s="48">
        <v>6.1</v>
      </c>
      <c r="F154" s="40">
        <v>12.9</v>
      </c>
      <c r="G154" s="6">
        <v>12.9</v>
      </c>
      <c r="H154" s="6">
        <v>12.9</v>
      </c>
      <c r="I154" s="6">
        <v>12.9</v>
      </c>
      <c r="J154" s="6">
        <v>12.9</v>
      </c>
      <c r="K154" s="41">
        <v>12.9</v>
      </c>
      <c r="L154" s="36">
        <v>4.8</v>
      </c>
      <c r="M154" s="36">
        <v>4.8</v>
      </c>
      <c r="N154" s="36">
        <v>4.8</v>
      </c>
      <c r="O154" s="36">
        <v>4.8</v>
      </c>
      <c r="P154" s="36">
        <v>4.8</v>
      </c>
      <c r="Q154" s="36">
        <v>4.8</v>
      </c>
      <c r="R154" s="36">
        <v>4.8</v>
      </c>
      <c r="S154" s="36">
        <v>4.8</v>
      </c>
      <c r="T154" s="36">
        <v>4.8</v>
      </c>
      <c r="U154" s="6">
        <v>6.1</v>
      </c>
      <c r="V154" s="6">
        <v>6.1</v>
      </c>
      <c r="W154" s="6">
        <v>6.1</v>
      </c>
      <c r="X154" s="6">
        <v>6.1</v>
      </c>
      <c r="Y154" s="6">
        <v>6.1</v>
      </c>
      <c r="Z154" s="6">
        <v>6.1</v>
      </c>
      <c r="AA154" s="6">
        <v>6.1</v>
      </c>
      <c r="AB154" s="18">
        <v>7.6</v>
      </c>
      <c r="AC154" s="6">
        <v>11.8</v>
      </c>
      <c r="AD154" s="18">
        <v>20.2</v>
      </c>
      <c r="AE154" s="6">
        <v>10.1</v>
      </c>
      <c r="AF154" s="6">
        <v>10.1</v>
      </c>
      <c r="AG154" s="6">
        <v>10.1</v>
      </c>
      <c r="AH154" s="18">
        <v>10.1</v>
      </c>
      <c r="AI154" s="18">
        <v>10.1</v>
      </c>
    </row>
    <row r="155" spans="1:35" s="6" customFormat="1" x14ac:dyDescent="0.25">
      <c r="A155" s="6">
        <v>151</v>
      </c>
      <c r="B155" s="35">
        <f t="shared" si="3"/>
        <v>155</v>
      </c>
      <c r="C155" s="339"/>
      <c r="D155" s="47">
        <v>6.1</v>
      </c>
      <c r="E155" s="48">
        <v>6.1</v>
      </c>
      <c r="F155" s="40">
        <v>12.9</v>
      </c>
      <c r="G155" s="6">
        <v>12.9</v>
      </c>
      <c r="H155" s="6">
        <v>12.9</v>
      </c>
      <c r="I155" s="6">
        <v>12.9</v>
      </c>
      <c r="J155" s="6">
        <v>12.9</v>
      </c>
      <c r="K155" s="41">
        <v>12.9</v>
      </c>
      <c r="L155" s="36">
        <v>4.8</v>
      </c>
      <c r="M155" s="36">
        <v>4.8</v>
      </c>
      <c r="N155" s="36">
        <v>4.8</v>
      </c>
      <c r="O155" s="36">
        <v>4.8</v>
      </c>
      <c r="P155" s="36">
        <v>4.8</v>
      </c>
      <c r="Q155" s="36">
        <v>4.8</v>
      </c>
      <c r="R155" s="36">
        <v>4.8</v>
      </c>
      <c r="S155" s="36">
        <v>4.8</v>
      </c>
      <c r="T155" s="36">
        <v>4.8</v>
      </c>
      <c r="U155" s="6">
        <v>6.1</v>
      </c>
      <c r="V155" s="6">
        <v>6.1</v>
      </c>
      <c r="W155" s="6">
        <v>6.1</v>
      </c>
      <c r="X155" s="6">
        <v>6.1</v>
      </c>
      <c r="Y155" s="6">
        <v>6.1</v>
      </c>
      <c r="Z155" s="6">
        <v>6.1</v>
      </c>
      <c r="AA155" s="6">
        <v>6.1</v>
      </c>
      <c r="AB155" s="18">
        <v>7.6</v>
      </c>
      <c r="AC155" s="6">
        <v>11.8</v>
      </c>
      <c r="AD155" s="18">
        <v>20.2</v>
      </c>
      <c r="AE155" s="6">
        <v>10.1</v>
      </c>
      <c r="AF155" s="6">
        <v>10.1</v>
      </c>
      <c r="AG155" s="6">
        <v>10.1</v>
      </c>
      <c r="AH155" s="18">
        <v>10.1</v>
      </c>
      <c r="AI155" s="18">
        <v>10.1</v>
      </c>
    </row>
    <row r="156" spans="1:35" s="6" customFormat="1" x14ac:dyDescent="0.25">
      <c r="A156" s="6">
        <v>152</v>
      </c>
      <c r="B156" s="35">
        <f t="shared" si="3"/>
        <v>156</v>
      </c>
      <c r="C156" s="339"/>
      <c r="D156" s="47">
        <v>6.1</v>
      </c>
      <c r="E156" s="48">
        <v>6.1</v>
      </c>
      <c r="F156" s="40">
        <v>12.9</v>
      </c>
      <c r="G156" s="6">
        <v>12.9</v>
      </c>
      <c r="H156" s="6">
        <v>12.9</v>
      </c>
      <c r="I156" s="6">
        <v>12.9</v>
      </c>
      <c r="J156" s="6">
        <v>12.9</v>
      </c>
      <c r="K156" s="41">
        <v>12.9</v>
      </c>
      <c r="L156" s="36">
        <v>4.8</v>
      </c>
      <c r="M156" s="36">
        <v>4.8</v>
      </c>
      <c r="N156" s="36">
        <v>4.8</v>
      </c>
      <c r="O156" s="36">
        <v>4.8</v>
      </c>
      <c r="P156" s="36">
        <v>4.8</v>
      </c>
      <c r="Q156" s="36">
        <v>4.8</v>
      </c>
      <c r="R156" s="36">
        <v>4.8</v>
      </c>
      <c r="S156" s="36">
        <v>4.8</v>
      </c>
      <c r="T156" s="36">
        <v>4.8</v>
      </c>
      <c r="U156" s="6">
        <v>6.1</v>
      </c>
      <c r="V156" s="6">
        <v>6.1</v>
      </c>
      <c r="W156" s="6">
        <v>6.1</v>
      </c>
      <c r="X156" s="6">
        <v>6.1</v>
      </c>
      <c r="Y156" s="6">
        <v>6.1</v>
      </c>
      <c r="Z156" s="6">
        <v>6.1</v>
      </c>
      <c r="AA156" s="6">
        <v>6.1</v>
      </c>
      <c r="AB156" s="18">
        <v>7.6</v>
      </c>
      <c r="AC156" s="6">
        <v>11.8</v>
      </c>
      <c r="AD156" s="18">
        <v>20.2</v>
      </c>
      <c r="AE156" s="6">
        <v>10.1</v>
      </c>
      <c r="AF156" s="6">
        <v>10.1</v>
      </c>
      <c r="AG156" s="6">
        <v>10.1</v>
      </c>
      <c r="AH156" s="18">
        <v>10.1</v>
      </c>
      <c r="AI156" s="18">
        <v>10.1</v>
      </c>
    </row>
    <row r="157" spans="1:35" s="6" customFormat="1" x14ac:dyDescent="0.25">
      <c r="A157" s="6">
        <v>153</v>
      </c>
      <c r="B157" s="35">
        <f t="shared" si="3"/>
        <v>157</v>
      </c>
      <c r="C157" s="339"/>
      <c r="D157" s="47">
        <v>6.1</v>
      </c>
      <c r="E157" s="48">
        <v>6.1</v>
      </c>
      <c r="F157" s="40">
        <v>12.9</v>
      </c>
      <c r="G157" s="6">
        <v>12.9</v>
      </c>
      <c r="H157" s="6">
        <v>12.9</v>
      </c>
      <c r="I157" s="6">
        <v>12.9</v>
      </c>
      <c r="J157" s="6">
        <v>12.9</v>
      </c>
      <c r="K157" s="41">
        <v>12.9</v>
      </c>
      <c r="L157" s="36">
        <v>4.8</v>
      </c>
      <c r="M157" s="36">
        <v>4.8</v>
      </c>
      <c r="N157" s="36">
        <v>4.8</v>
      </c>
      <c r="O157" s="36">
        <v>4.8</v>
      </c>
      <c r="P157" s="36">
        <v>4.8</v>
      </c>
      <c r="Q157" s="36">
        <v>4.8</v>
      </c>
      <c r="R157" s="36">
        <v>4.8</v>
      </c>
      <c r="S157" s="36">
        <v>4.8</v>
      </c>
      <c r="T157" s="36">
        <v>4.8</v>
      </c>
      <c r="U157" s="6">
        <v>6.1</v>
      </c>
      <c r="V157" s="6">
        <v>6.1</v>
      </c>
      <c r="W157" s="6">
        <v>6.1</v>
      </c>
      <c r="X157" s="6">
        <v>6.1</v>
      </c>
      <c r="Y157" s="6">
        <v>6.1</v>
      </c>
      <c r="Z157" s="6">
        <v>6.1</v>
      </c>
      <c r="AA157" s="6">
        <v>6.1</v>
      </c>
      <c r="AB157" s="18">
        <v>7.6</v>
      </c>
      <c r="AC157" s="6">
        <v>11.8</v>
      </c>
      <c r="AD157" s="18">
        <v>20.2</v>
      </c>
      <c r="AE157" s="6">
        <v>10.1</v>
      </c>
      <c r="AF157" s="6">
        <v>10.1</v>
      </c>
      <c r="AG157" s="6">
        <v>10.1</v>
      </c>
      <c r="AH157" s="18">
        <v>10.1</v>
      </c>
      <c r="AI157" s="18">
        <v>10.1</v>
      </c>
    </row>
    <row r="158" spans="1:35" s="6" customFormat="1" x14ac:dyDescent="0.25">
      <c r="A158" s="6">
        <v>154</v>
      </c>
      <c r="B158" s="35">
        <f t="shared" si="3"/>
        <v>158</v>
      </c>
      <c r="C158" s="339"/>
      <c r="D158" s="47">
        <v>6.1</v>
      </c>
      <c r="E158" s="48">
        <v>6.1</v>
      </c>
      <c r="F158" s="40">
        <v>12.9</v>
      </c>
      <c r="G158" s="6">
        <v>12.9</v>
      </c>
      <c r="H158" s="6">
        <v>12.9</v>
      </c>
      <c r="I158" s="6">
        <v>12.9</v>
      </c>
      <c r="J158" s="6">
        <v>12.9</v>
      </c>
      <c r="K158" s="41">
        <v>12.9</v>
      </c>
      <c r="L158" s="36">
        <v>4.8</v>
      </c>
      <c r="M158" s="36">
        <v>4.8</v>
      </c>
      <c r="N158" s="36">
        <v>4.8</v>
      </c>
      <c r="O158" s="36">
        <v>4.8</v>
      </c>
      <c r="P158" s="36">
        <v>4.8</v>
      </c>
      <c r="Q158" s="36">
        <v>4.8</v>
      </c>
      <c r="R158" s="36">
        <v>4.8</v>
      </c>
      <c r="S158" s="36">
        <v>4.8</v>
      </c>
      <c r="T158" s="36">
        <v>4.8</v>
      </c>
      <c r="U158" s="6">
        <v>6.1</v>
      </c>
      <c r="V158" s="6">
        <v>6.1</v>
      </c>
      <c r="W158" s="6">
        <v>6.1</v>
      </c>
      <c r="X158" s="6">
        <v>6.1</v>
      </c>
      <c r="Y158" s="6">
        <v>6.1</v>
      </c>
      <c r="Z158" s="6">
        <v>6.1</v>
      </c>
      <c r="AA158" s="6">
        <v>6.1</v>
      </c>
      <c r="AB158" s="18">
        <v>7.6</v>
      </c>
      <c r="AC158" s="6">
        <v>11.8</v>
      </c>
      <c r="AD158" s="18">
        <v>20.2</v>
      </c>
      <c r="AE158" s="6">
        <v>10.1</v>
      </c>
      <c r="AF158" s="6">
        <v>10.1</v>
      </c>
      <c r="AG158" s="6">
        <v>10.1</v>
      </c>
      <c r="AH158" s="18">
        <v>10.1</v>
      </c>
      <c r="AI158" s="18">
        <v>10.1</v>
      </c>
    </row>
    <row r="159" spans="1:35" s="6" customFormat="1" x14ac:dyDescent="0.25">
      <c r="A159" s="6">
        <v>155</v>
      </c>
      <c r="B159" s="35">
        <f t="shared" si="3"/>
        <v>159</v>
      </c>
      <c r="C159" s="339"/>
      <c r="D159" s="47">
        <v>6.1</v>
      </c>
      <c r="E159" s="48">
        <v>6.1</v>
      </c>
      <c r="F159" s="40">
        <v>12.9</v>
      </c>
      <c r="G159" s="6">
        <v>12.9</v>
      </c>
      <c r="H159" s="6">
        <v>12.9</v>
      </c>
      <c r="I159" s="6">
        <v>12.9</v>
      </c>
      <c r="J159" s="6">
        <v>12.9</v>
      </c>
      <c r="K159" s="41">
        <v>12.9</v>
      </c>
      <c r="L159" s="36">
        <v>4.8</v>
      </c>
      <c r="M159" s="36">
        <v>4.8</v>
      </c>
      <c r="N159" s="36">
        <v>4.8</v>
      </c>
      <c r="O159" s="36">
        <v>4.8</v>
      </c>
      <c r="P159" s="36">
        <v>4.8</v>
      </c>
      <c r="Q159" s="36">
        <v>4.8</v>
      </c>
      <c r="R159" s="36">
        <v>4.8</v>
      </c>
      <c r="S159" s="36">
        <v>4.8</v>
      </c>
      <c r="T159" s="36">
        <v>4.8</v>
      </c>
      <c r="U159" s="6">
        <v>6.1</v>
      </c>
      <c r="V159" s="6">
        <v>6.1</v>
      </c>
      <c r="W159" s="6">
        <v>6.1</v>
      </c>
      <c r="X159" s="6">
        <v>6.1</v>
      </c>
      <c r="Y159" s="6">
        <v>6.1</v>
      </c>
      <c r="Z159" s="6">
        <v>6.1</v>
      </c>
      <c r="AA159" s="6">
        <v>6.1</v>
      </c>
      <c r="AB159" s="18">
        <v>7.6</v>
      </c>
      <c r="AC159" s="6">
        <v>11.8</v>
      </c>
      <c r="AD159" s="18">
        <v>20.2</v>
      </c>
      <c r="AE159" s="6">
        <v>10.1</v>
      </c>
      <c r="AF159" s="6">
        <v>10.1</v>
      </c>
      <c r="AG159" s="6">
        <v>10.1</v>
      </c>
      <c r="AH159" s="18">
        <v>10.1</v>
      </c>
      <c r="AI159" s="18">
        <v>10.1</v>
      </c>
    </row>
    <row r="160" spans="1:35" s="6" customFormat="1" x14ac:dyDescent="0.25">
      <c r="A160" s="6">
        <v>156</v>
      </c>
      <c r="B160" s="35">
        <f t="shared" si="3"/>
        <v>160</v>
      </c>
      <c r="C160" s="339"/>
      <c r="D160" s="47">
        <v>6.1</v>
      </c>
      <c r="E160" s="48">
        <v>6.1</v>
      </c>
      <c r="F160" s="40">
        <v>12.9</v>
      </c>
      <c r="G160" s="6">
        <v>12.9</v>
      </c>
      <c r="H160" s="6">
        <v>12.9</v>
      </c>
      <c r="I160" s="6">
        <v>12.9</v>
      </c>
      <c r="J160" s="6">
        <v>12.9</v>
      </c>
      <c r="K160" s="41">
        <v>12.9</v>
      </c>
      <c r="L160" s="36">
        <v>4.8</v>
      </c>
      <c r="M160" s="36">
        <v>4.8</v>
      </c>
      <c r="N160" s="36">
        <v>4.8</v>
      </c>
      <c r="O160" s="36">
        <v>4.8</v>
      </c>
      <c r="P160" s="36">
        <v>4.8</v>
      </c>
      <c r="Q160" s="36">
        <v>4.8</v>
      </c>
      <c r="R160" s="36">
        <v>4.8</v>
      </c>
      <c r="S160" s="36">
        <v>4.8</v>
      </c>
      <c r="T160" s="36">
        <v>4.8</v>
      </c>
      <c r="U160" s="6">
        <v>6.1</v>
      </c>
      <c r="V160" s="6">
        <v>6.1</v>
      </c>
      <c r="W160" s="6">
        <v>6.1</v>
      </c>
      <c r="X160" s="6">
        <v>6.1</v>
      </c>
      <c r="Y160" s="6">
        <v>6.1</v>
      </c>
      <c r="Z160" s="6">
        <v>6.1</v>
      </c>
      <c r="AA160" s="6">
        <v>6.1</v>
      </c>
      <c r="AB160" s="18">
        <v>7.6</v>
      </c>
      <c r="AC160" s="6">
        <v>11.8</v>
      </c>
      <c r="AD160" s="18">
        <v>20.2</v>
      </c>
      <c r="AE160" s="6">
        <v>10.1</v>
      </c>
      <c r="AF160" s="6">
        <v>10.1</v>
      </c>
      <c r="AG160" s="6">
        <v>10.1</v>
      </c>
      <c r="AH160" s="18">
        <v>10.1</v>
      </c>
      <c r="AI160" s="18">
        <v>10.1</v>
      </c>
    </row>
    <row r="161" spans="1:35" s="6" customFormat="1" x14ac:dyDescent="0.25">
      <c r="A161" s="6">
        <v>157</v>
      </c>
      <c r="B161" s="35">
        <f t="shared" si="3"/>
        <v>161</v>
      </c>
      <c r="C161" s="339"/>
      <c r="D161" s="47">
        <v>6.1</v>
      </c>
      <c r="E161" s="48">
        <v>6.1</v>
      </c>
      <c r="F161" s="40">
        <v>12.9</v>
      </c>
      <c r="G161" s="6">
        <v>12.9</v>
      </c>
      <c r="H161" s="6">
        <v>12.9</v>
      </c>
      <c r="I161" s="6">
        <v>12.9</v>
      </c>
      <c r="J161" s="6">
        <v>12.9</v>
      </c>
      <c r="K161" s="41">
        <v>12.9</v>
      </c>
      <c r="L161" s="36">
        <v>4.8</v>
      </c>
      <c r="M161" s="36">
        <v>4.8</v>
      </c>
      <c r="N161" s="36">
        <v>4.8</v>
      </c>
      <c r="O161" s="36">
        <v>4.8</v>
      </c>
      <c r="P161" s="36">
        <v>4.8</v>
      </c>
      <c r="Q161" s="36">
        <v>4.8</v>
      </c>
      <c r="R161" s="36">
        <v>4.8</v>
      </c>
      <c r="S161" s="36">
        <v>4.8</v>
      </c>
      <c r="T161" s="36">
        <v>4.8</v>
      </c>
      <c r="U161" s="6">
        <v>6.1</v>
      </c>
      <c r="V161" s="6">
        <v>6.1</v>
      </c>
      <c r="W161" s="6">
        <v>6.1</v>
      </c>
      <c r="X161" s="6">
        <v>6.1</v>
      </c>
      <c r="Y161" s="6">
        <v>6.1</v>
      </c>
      <c r="Z161" s="6">
        <v>6.1</v>
      </c>
      <c r="AA161" s="6">
        <v>6.1</v>
      </c>
      <c r="AB161" s="18">
        <v>7.6</v>
      </c>
      <c r="AC161" s="6">
        <v>11.8</v>
      </c>
      <c r="AD161" s="18">
        <v>20.2</v>
      </c>
      <c r="AE161" s="6">
        <v>10.1</v>
      </c>
      <c r="AF161" s="6">
        <v>10.1</v>
      </c>
      <c r="AG161" s="6">
        <v>10.1</v>
      </c>
      <c r="AH161" s="18">
        <v>10.1</v>
      </c>
      <c r="AI161" s="18">
        <v>10.1</v>
      </c>
    </row>
    <row r="162" spans="1:35" s="6" customFormat="1" x14ac:dyDescent="0.25">
      <c r="A162" s="6">
        <v>158</v>
      </c>
      <c r="B162" s="35">
        <f t="shared" si="3"/>
        <v>162</v>
      </c>
      <c r="C162" s="339"/>
      <c r="D162" s="47">
        <v>6.1</v>
      </c>
      <c r="E162" s="48">
        <v>6.1</v>
      </c>
      <c r="F162" s="40">
        <v>12.9</v>
      </c>
      <c r="G162" s="6">
        <v>12.9</v>
      </c>
      <c r="H162" s="6">
        <v>12.9</v>
      </c>
      <c r="I162" s="6">
        <v>12.9</v>
      </c>
      <c r="J162" s="6">
        <v>12.9</v>
      </c>
      <c r="K162" s="41">
        <v>12.9</v>
      </c>
      <c r="L162" s="36">
        <v>4.8</v>
      </c>
      <c r="M162" s="36">
        <v>4.8</v>
      </c>
      <c r="N162" s="36">
        <v>4.8</v>
      </c>
      <c r="O162" s="36">
        <v>4.8</v>
      </c>
      <c r="P162" s="36">
        <v>4.8</v>
      </c>
      <c r="Q162" s="36">
        <v>4.8</v>
      </c>
      <c r="R162" s="36">
        <v>4.8</v>
      </c>
      <c r="S162" s="36">
        <v>4.8</v>
      </c>
      <c r="T162" s="36">
        <v>4.8</v>
      </c>
      <c r="U162" s="6">
        <v>6.1</v>
      </c>
      <c r="V162" s="6">
        <v>6.1</v>
      </c>
      <c r="W162" s="6">
        <v>6.1</v>
      </c>
      <c r="X162" s="6">
        <v>6.1</v>
      </c>
      <c r="Y162" s="6">
        <v>6.1</v>
      </c>
      <c r="Z162" s="6">
        <v>6.1</v>
      </c>
      <c r="AA162" s="6">
        <v>6.1</v>
      </c>
      <c r="AB162" s="18">
        <v>7.6</v>
      </c>
      <c r="AC162" s="6">
        <v>11.8</v>
      </c>
      <c r="AD162" s="18">
        <v>20.2</v>
      </c>
      <c r="AE162" s="6">
        <v>10.1</v>
      </c>
      <c r="AF162" s="6">
        <v>10.1</v>
      </c>
      <c r="AG162" s="6">
        <v>10.1</v>
      </c>
      <c r="AH162" s="18">
        <v>10.1</v>
      </c>
      <c r="AI162" s="18">
        <v>10.1</v>
      </c>
    </row>
    <row r="163" spans="1:35" s="6" customFormat="1" x14ac:dyDescent="0.25">
      <c r="A163" s="6">
        <v>159</v>
      </c>
      <c r="B163" s="35">
        <f t="shared" si="3"/>
        <v>163</v>
      </c>
      <c r="C163" s="339"/>
      <c r="D163" s="47">
        <v>6.1</v>
      </c>
      <c r="E163" s="48">
        <v>6.1</v>
      </c>
      <c r="F163" s="40">
        <v>12.9</v>
      </c>
      <c r="G163" s="6">
        <v>12.9</v>
      </c>
      <c r="H163" s="6">
        <v>12.9</v>
      </c>
      <c r="I163" s="6">
        <v>12.9</v>
      </c>
      <c r="J163" s="6">
        <v>12.9</v>
      </c>
      <c r="K163" s="41">
        <v>12.9</v>
      </c>
      <c r="L163" s="36">
        <v>4.8</v>
      </c>
      <c r="M163" s="36">
        <v>4.8</v>
      </c>
      <c r="N163" s="36">
        <v>4.8</v>
      </c>
      <c r="O163" s="36">
        <v>4.8</v>
      </c>
      <c r="P163" s="36">
        <v>4.8</v>
      </c>
      <c r="Q163" s="36">
        <v>4.8</v>
      </c>
      <c r="R163" s="36">
        <v>4.8</v>
      </c>
      <c r="S163" s="36">
        <v>4.8</v>
      </c>
      <c r="T163" s="36">
        <v>4.8</v>
      </c>
      <c r="U163" s="6">
        <v>6.1</v>
      </c>
      <c r="V163" s="6">
        <v>6.1</v>
      </c>
      <c r="W163" s="6">
        <v>6.1</v>
      </c>
      <c r="X163" s="6">
        <v>6.1</v>
      </c>
      <c r="Y163" s="6">
        <v>6.1</v>
      </c>
      <c r="Z163" s="6">
        <v>6.1</v>
      </c>
      <c r="AA163" s="6">
        <v>6.1</v>
      </c>
      <c r="AB163" s="18">
        <v>7.6</v>
      </c>
      <c r="AC163" s="6">
        <v>11.8</v>
      </c>
      <c r="AD163" s="18">
        <v>20.2</v>
      </c>
      <c r="AE163" s="6">
        <v>10.1</v>
      </c>
      <c r="AF163" s="6">
        <v>10.1</v>
      </c>
      <c r="AG163" s="6">
        <v>10.1</v>
      </c>
      <c r="AH163" s="18">
        <v>10.1</v>
      </c>
      <c r="AI163" s="18">
        <v>10.1</v>
      </c>
    </row>
    <row r="164" spans="1:35" s="6" customFormat="1" x14ac:dyDescent="0.25">
      <c r="A164" s="6">
        <v>160</v>
      </c>
      <c r="B164" s="35">
        <f t="shared" si="3"/>
        <v>164</v>
      </c>
      <c r="C164" s="339"/>
      <c r="D164" s="47">
        <v>6.1</v>
      </c>
      <c r="E164" s="48">
        <v>6.1</v>
      </c>
      <c r="F164" s="40">
        <v>12.9</v>
      </c>
      <c r="G164" s="6">
        <v>12.9</v>
      </c>
      <c r="H164" s="6">
        <v>12.9</v>
      </c>
      <c r="I164" s="6">
        <v>12.9</v>
      </c>
      <c r="J164" s="6">
        <v>12.9</v>
      </c>
      <c r="K164" s="41">
        <v>12.9</v>
      </c>
      <c r="L164" s="36">
        <v>4.8</v>
      </c>
      <c r="M164" s="36">
        <v>4.8</v>
      </c>
      <c r="N164" s="36">
        <v>4.8</v>
      </c>
      <c r="O164" s="36">
        <v>4.8</v>
      </c>
      <c r="P164" s="36">
        <v>4.8</v>
      </c>
      <c r="Q164" s="36">
        <v>4.8</v>
      </c>
      <c r="R164" s="36">
        <v>4.8</v>
      </c>
      <c r="S164" s="36">
        <v>4.8</v>
      </c>
      <c r="T164" s="36">
        <v>4.8</v>
      </c>
      <c r="U164" s="6">
        <v>6.1</v>
      </c>
      <c r="V164" s="6">
        <v>6.1</v>
      </c>
      <c r="W164" s="6">
        <v>6.1</v>
      </c>
      <c r="X164" s="6">
        <v>6.1</v>
      </c>
      <c r="Y164" s="6">
        <v>6.1</v>
      </c>
      <c r="Z164" s="6">
        <v>6.1</v>
      </c>
      <c r="AA164" s="6">
        <v>6.1</v>
      </c>
      <c r="AB164" s="18">
        <v>7.6</v>
      </c>
      <c r="AC164" s="6">
        <v>11.8</v>
      </c>
      <c r="AD164" s="18">
        <v>20.2</v>
      </c>
      <c r="AE164" s="6">
        <v>10.1</v>
      </c>
      <c r="AF164" s="6">
        <v>10.1</v>
      </c>
      <c r="AG164" s="6">
        <v>10.1</v>
      </c>
      <c r="AH164" s="18">
        <v>10.1</v>
      </c>
      <c r="AI164" s="18">
        <v>10.1</v>
      </c>
    </row>
    <row r="165" spans="1:35" s="6" customFormat="1" x14ac:dyDescent="0.25">
      <c r="A165" s="6">
        <v>161</v>
      </c>
      <c r="B165" s="35">
        <f t="shared" si="3"/>
        <v>165</v>
      </c>
      <c r="C165" s="339"/>
      <c r="D165" s="47">
        <v>6.1</v>
      </c>
      <c r="E165" s="48">
        <v>6.1</v>
      </c>
      <c r="F165" s="40">
        <v>12.9</v>
      </c>
      <c r="G165" s="6">
        <v>12.9</v>
      </c>
      <c r="H165" s="6">
        <v>12.9</v>
      </c>
      <c r="I165" s="6">
        <v>12.9</v>
      </c>
      <c r="J165" s="6">
        <v>12.9</v>
      </c>
      <c r="K165" s="41">
        <v>12.9</v>
      </c>
      <c r="L165" s="36">
        <v>4.8</v>
      </c>
      <c r="M165" s="36">
        <v>4.8</v>
      </c>
      <c r="N165" s="36">
        <v>4.8</v>
      </c>
      <c r="O165" s="36">
        <v>4.8</v>
      </c>
      <c r="P165" s="36">
        <v>4.8</v>
      </c>
      <c r="Q165" s="36">
        <v>4.8</v>
      </c>
      <c r="R165" s="36">
        <v>4.8</v>
      </c>
      <c r="S165" s="36">
        <v>4.8</v>
      </c>
      <c r="T165" s="36">
        <v>4.8</v>
      </c>
      <c r="U165" s="6">
        <v>6.1</v>
      </c>
      <c r="V165" s="6">
        <v>6.1</v>
      </c>
      <c r="W165" s="6">
        <v>6.1</v>
      </c>
      <c r="X165" s="6">
        <v>6.1</v>
      </c>
      <c r="Y165" s="6">
        <v>6.1</v>
      </c>
      <c r="Z165" s="6">
        <v>6.1</v>
      </c>
      <c r="AA165" s="6">
        <v>6.1</v>
      </c>
      <c r="AB165" s="18">
        <v>7.6</v>
      </c>
      <c r="AC165" s="6">
        <v>11.8</v>
      </c>
      <c r="AD165" s="18">
        <v>20.2</v>
      </c>
      <c r="AE165" s="6">
        <v>10.1</v>
      </c>
      <c r="AF165" s="6">
        <v>10.1</v>
      </c>
      <c r="AG165" s="6">
        <v>10.1</v>
      </c>
      <c r="AH165" s="18">
        <v>10.1</v>
      </c>
      <c r="AI165" s="18">
        <v>10.1</v>
      </c>
    </row>
    <row r="166" spans="1:35" s="6" customFormat="1" x14ac:dyDescent="0.25">
      <c r="A166" s="6">
        <v>162</v>
      </c>
      <c r="B166" s="35">
        <f t="shared" si="3"/>
        <v>166</v>
      </c>
      <c r="C166" s="339"/>
      <c r="D166" s="47">
        <v>6.1</v>
      </c>
      <c r="E166" s="48">
        <v>6.1</v>
      </c>
      <c r="F166" s="40">
        <v>12.9</v>
      </c>
      <c r="G166" s="6">
        <v>12.9</v>
      </c>
      <c r="H166" s="6">
        <v>12.9</v>
      </c>
      <c r="I166" s="6">
        <v>12.9</v>
      </c>
      <c r="J166" s="6">
        <v>12.9</v>
      </c>
      <c r="K166" s="41">
        <v>12.9</v>
      </c>
      <c r="L166" s="36">
        <v>4.8</v>
      </c>
      <c r="M166" s="36">
        <v>4.8</v>
      </c>
      <c r="N166" s="36">
        <v>4.8</v>
      </c>
      <c r="O166" s="36">
        <v>4.8</v>
      </c>
      <c r="P166" s="36">
        <v>4.8</v>
      </c>
      <c r="Q166" s="36">
        <v>4.8</v>
      </c>
      <c r="R166" s="36">
        <v>4.8</v>
      </c>
      <c r="S166" s="36">
        <v>4.8</v>
      </c>
      <c r="T166" s="36">
        <v>4.8</v>
      </c>
      <c r="U166" s="6">
        <v>6.1</v>
      </c>
      <c r="V166" s="6">
        <v>6.1</v>
      </c>
      <c r="W166" s="6">
        <v>6.1</v>
      </c>
      <c r="X166" s="6">
        <v>6.1</v>
      </c>
      <c r="Y166" s="6">
        <v>6.1</v>
      </c>
      <c r="Z166" s="6">
        <v>6.1</v>
      </c>
      <c r="AA166" s="6">
        <v>6.1</v>
      </c>
      <c r="AB166" s="18">
        <v>7.6</v>
      </c>
      <c r="AC166" s="6">
        <v>11.8</v>
      </c>
      <c r="AD166" s="18">
        <v>20.2</v>
      </c>
      <c r="AE166" s="6">
        <v>10.1</v>
      </c>
      <c r="AF166" s="6">
        <v>10.1</v>
      </c>
      <c r="AG166" s="6">
        <v>10.1</v>
      </c>
      <c r="AH166" s="18">
        <v>10.1</v>
      </c>
      <c r="AI166" s="18">
        <v>10.1</v>
      </c>
    </row>
    <row r="167" spans="1:35" s="6" customFormat="1" x14ac:dyDescent="0.25">
      <c r="A167" s="6">
        <v>163</v>
      </c>
      <c r="B167" s="35">
        <f t="shared" si="3"/>
        <v>167</v>
      </c>
      <c r="C167" s="339"/>
      <c r="D167" s="47">
        <v>6.1</v>
      </c>
      <c r="E167" s="48">
        <v>6.1</v>
      </c>
      <c r="F167" s="40">
        <v>12.9</v>
      </c>
      <c r="G167" s="6">
        <v>12.9</v>
      </c>
      <c r="H167" s="6">
        <v>12.9</v>
      </c>
      <c r="I167" s="6">
        <v>12.9</v>
      </c>
      <c r="J167" s="6">
        <v>12.9</v>
      </c>
      <c r="K167" s="41">
        <v>12.9</v>
      </c>
      <c r="L167" s="36">
        <v>4.8</v>
      </c>
      <c r="M167" s="36">
        <v>4.8</v>
      </c>
      <c r="N167" s="36">
        <v>4.8</v>
      </c>
      <c r="O167" s="36">
        <v>4.8</v>
      </c>
      <c r="P167" s="36">
        <v>4.8</v>
      </c>
      <c r="Q167" s="36">
        <v>4.8</v>
      </c>
      <c r="R167" s="36">
        <v>4.8</v>
      </c>
      <c r="S167" s="36">
        <v>4.8</v>
      </c>
      <c r="T167" s="36">
        <v>4.8</v>
      </c>
      <c r="U167" s="6">
        <v>6.1</v>
      </c>
      <c r="V167" s="6">
        <v>6.1</v>
      </c>
      <c r="W167" s="6">
        <v>6.1</v>
      </c>
      <c r="X167" s="6">
        <v>6.1</v>
      </c>
      <c r="Y167" s="6">
        <v>6.1</v>
      </c>
      <c r="Z167" s="6">
        <v>6.1</v>
      </c>
      <c r="AA167" s="6">
        <v>6.1</v>
      </c>
      <c r="AB167" s="18">
        <v>7.6</v>
      </c>
      <c r="AC167" s="6">
        <v>11.8</v>
      </c>
      <c r="AD167" s="18">
        <v>20.2</v>
      </c>
      <c r="AE167" s="6">
        <v>10.1</v>
      </c>
      <c r="AF167" s="6">
        <v>10.1</v>
      </c>
      <c r="AG167" s="6">
        <v>10.1</v>
      </c>
      <c r="AH167" s="18">
        <v>10.1</v>
      </c>
      <c r="AI167" s="18">
        <v>10.1</v>
      </c>
    </row>
    <row r="168" spans="1:35" s="6" customFormat="1" x14ac:dyDescent="0.25">
      <c r="A168" s="6">
        <v>164</v>
      </c>
      <c r="B168" s="35">
        <f t="shared" si="3"/>
        <v>168</v>
      </c>
      <c r="C168" s="339"/>
      <c r="D168" s="47">
        <v>6.1</v>
      </c>
      <c r="E168" s="48">
        <v>6.1</v>
      </c>
      <c r="F168" s="40">
        <v>12.9</v>
      </c>
      <c r="G168" s="6">
        <v>12.9</v>
      </c>
      <c r="H168" s="6">
        <v>12.9</v>
      </c>
      <c r="I168" s="6">
        <v>12.9</v>
      </c>
      <c r="J168" s="6">
        <v>12.9</v>
      </c>
      <c r="K168" s="41">
        <v>12.9</v>
      </c>
      <c r="L168" s="36">
        <v>4.8</v>
      </c>
      <c r="M168" s="36">
        <v>4.8</v>
      </c>
      <c r="N168" s="36">
        <v>4.8</v>
      </c>
      <c r="O168" s="36">
        <v>4.8</v>
      </c>
      <c r="P168" s="36">
        <v>4.8</v>
      </c>
      <c r="Q168" s="36">
        <v>4.8</v>
      </c>
      <c r="R168" s="36">
        <v>4.8</v>
      </c>
      <c r="S168" s="36">
        <v>4.8</v>
      </c>
      <c r="T168" s="36">
        <v>4.8</v>
      </c>
      <c r="U168" s="6">
        <v>6.1</v>
      </c>
      <c r="V168" s="6">
        <v>6.1</v>
      </c>
      <c r="W168" s="6">
        <v>6.1</v>
      </c>
      <c r="X168" s="6">
        <v>6.1</v>
      </c>
      <c r="Y168" s="6">
        <v>6.1</v>
      </c>
      <c r="Z168" s="6">
        <v>6.1</v>
      </c>
      <c r="AA168" s="6">
        <v>6.1</v>
      </c>
      <c r="AB168" s="18">
        <v>7.6</v>
      </c>
      <c r="AC168" s="6">
        <v>11.8</v>
      </c>
      <c r="AD168" s="18">
        <v>20.2</v>
      </c>
      <c r="AE168" s="6">
        <v>10.1</v>
      </c>
      <c r="AF168" s="6">
        <v>10.1</v>
      </c>
      <c r="AG168" s="6">
        <v>10.1</v>
      </c>
      <c r="AH168" s="18">
        <v>10.1</v>
      </c>
      <c r="AI168" s="18">
        <v>10.1</v>
      </c>
    </row>
    <row r="169" spans="1:35" s="6" customFormat="1" x14ac:dyDescent="0.25">
      <c r="A169" s="6">
        <v>165</v>
      </c>
      <c r="B169" s="35">
        <f t="shared" si="3"/>
        <v>169</v>
      </c>
      <c r="C169" s="339"/>
      <c r="D169" s="47">
        <v>6.1</v>
      </c>
      <c r="E169" s="48">
        <v>6.1</v>
      </c>
      <c r="F169" s="40">
        <v>12.9</v>
      </c>
      <c r="G169" s="6">
        <v>12.9</v>
      </c>
      <c r="H169" s="6">
        <v>12.9</v>
      </c>
      <c r="I169" s="6">
        <v>12.9</v>
      </c>
      <c r="J169" s="6">
        <v>12.9</v>
      </c>
      <c r="K169" s="41">
        <v>12.9</v>
      </c>
      <c r="L169" s="36">
        <v>4.8</v>
      </c>
      <c r="M169" s="36">
        <v>4.8</v>
      </c>
      <c r="N169" s="36">
        <v>4.8</v>
      </c>
      <c r="O169" s="36">
        <v>4.8</v>
      </c>
      <c r="P169" s="36">
        <v>4.8</v>
      </c>
      <c r="Q169" s="36">
        <v>4.8</v>
      </c>
      <c r="R169" s="36">
        <v>4.8</v>
      </c>
      <c r="S169" s="36">
        <v>4.8</v>
      </c>
      <c r="T169" s="36">
        <v>4.8</v>
      </c>
      <c r="U169" s="6">
        <v>6.1</v>
      </c>
      <c r="V169" s="6">
        <v>6.1</v>
      </c>
      <c r="W169" s="6">
        <v>6.1</v>
      </c>
      <c r="X169" s="6">
        <v>6.1</v>
      </c>
      <c r="Y169" s="6">
        <v>6.1</v>
      </c>
      <c r="Z169" s="6">
        <v>6.1</v>
      </c>
      <c r="AA169" s="6">
        <v>6.1</v>
      </c>
      <c r="AB169" s="18">
        <v>7.6</v>
      </c>
      <c r="AC169" s="6">
        <v>11.8</v>
      </c>
      <c r="AD169" s="18">
        <v>20.2</v>
      </c>
      <c r="AE169" s="6">
        <v>10.1</v>
      </c>
      <c r="AF169" s="6">
        <v>10.1</v>
      </c>
      <c r="AG169" s="6">
        <v>10.1</v>
      </c>
      <c r="AH169" s="18">
        <v>10.1</v>
      </c>
      <c r="AI169" s="18">
        <v>10.1</v>
      </c>
    </row>
    <row r="170" spans="1:35" s="6" customFormat="1" x14ac:dyDescent="0.25">
      <c r="A170" s="6">
        <v>166</v>
      </c>
      <c r="B170" s="35">
        <f t="shared" si="3"/>
        <v>170</v>
      </c>
      <c r="C170" s="339"/>
      <c r="D170" s="47">
        <v>6.1</v>
      </c>
      <c r="E170" s="48">
        <v>6.1</v>
      </c>
      <c r="F170" s="40">
        <v>12.9</v>
      </c>
      <c r="G170" s="6">
        <v>12.9</v>
      </c>
      <c r="H170" s="6">
        <v>12.9</v>
      </c>
      <c r="I170" s="6">
        <v>12.9</v>
      </c>
      <c r="J170" s="6">
        <v>12.9</v>
      </c>
      <c r="K170" s="41">
        <v>12.9</v>
      </c>
      <c r="L170" s="36">
        <v>4.8</v>
      </c>
      <c r="M170" s="36">
        <v>4.8</v>
      </c>
      <c r="N170" s="36">
        <v>4.8</v>
      </c>
      <c r="O170" s="36">
        <v>4.8</v>
      </c>
      <c r="P170" s="36">
        <v>4.8</v>
      </c>
      <c r="Q170" s="36">
        <v>4.8</v>
      </c>
      <c r="R170" s="36">
        <v>4.8</v>
      </c>
      <c r="S170" s="36">
        <v>4.8</v>
      </c>
      <c r="T170" s="36">
        <v>4.8</v>
      </c>
      <c r="U170" s="6">
        <v>6.1</v>
      </c>
      <c r="V170" s="6">
        <v>6.1</v>
      </c>
      <c r="W170" s="6">
        <v>6.1</v>
      </c>
      <c r="X170" s="6">
        <v>6.1</v>
      </c>
      <c r="Y170" s="6">
        <v>6.1</v>
      </c>
      <c r="Z170" s="6">
        <v>6.1</v>
      </c>
      <c r="AA170" s="6">
        <v>6.1</v>
      </c>
      <c r="AB170" s="18">
        <v>7.6</v>
      </c>
      <c r="AC170" s="6">
        <v>11.8</v>
      </c>
      <c r="AD170" s="18">
        <v>20.2</v>
      </c>
      <c r="AE170" s="6">
        <v>10.1</v>
      </c>
      <c r="AF170" s="6">
        <v>10.1</v>
      </c>
      <c r="AG170" s="6">
        <v>10.1</v>
      </c>
      <c r="AH170" s="18">
        <v>10.1</v>
      </c>
      <c r="AI170" s="18">
        <v>10.1</v>
      </c>
    </row>
    <row r="171" spans="1:35" s="6" customFormat="1" x14ac:dyDescent="0.25">
      <c r="A171" s="6">
        <v>167</v>
      </c>
      <c r="B171" s="35">
        <f t="shared" si="3"/>
        <v>171</v>
      </c>
      <c r="C171" s="339"/>
      <c r="D171" s="47">
        <v>6.1</v>
      </c>
      <c r="E171" s="48">
        <v>6.1</v>
      </c>
      <c r="F171" s="40">
        <v>12.9</v>
      </c>
      <c r="G171" s="6">
        <v>12.9</v>
      </c>
      <c r="H171" s="6">
        <v>12.9</v>
      </c>
      <c r="I171" s="6">
        <v>12.9</v>
      </c>
      <c r="J171" s="6">
        <v>12.9</v>
      </c>
      <c r="K171" s="41">
        <v>12.9</v>
      </c>
      <c r="L171" s="36">
        <v>4.8</v>
      </c>
      <c r="M171" s="36">
        <v>4.8</v>
      </c>
      <c r="N171" s="36">
        <v>4.8</v>
      </c>
      <c r="O171" s="36">
        <v>4.8</v>
      </c>
      <c r="P171" s="36">
        <v>4.8</v>
      </c>
      <c r="Q171" s="36">
        <v>4.8</v>
      </c>
      <c r="R171" s="36">
        <v>4.8</v>
      </c>
      <c r="S171" s="36">
        <v>4.8</v>
      </c>
      <c r="T171" s="36">
        <v>4.8</v>
      </c>
      <c r="U171" s="6">
        <v>6.1</v>
      </c>
      <c r="V171" s="6">
        <v>6.1</v>
      </c>
      <c r="W171" s="6">
        <v>6.1</v>
      </c>
      <c r="X171" s="6">
        <v>6.1</v>
      </c>
      <c r="Y171" s="6">
        <v>6.1</v>
      </c>
      <c r="Z171" s="6">
        <v>6.1</v>
      </c>
      <c r="AA171" s="6">
        <v>6.1</v>
      </c>
      <c r="AB171" s="18">
        <v>7.6</v>
      </c>
      <c r="AC171" s="6">
        <v>11.8</v>
      </c>
      <c r="AD171" s="18">
        <v>20.2</v>
      </c>
      <c r="AE171" s="6">
        <v>10.1</v>
      </c>
      <c r="AF171" s="6">
        <v>10.1</v>
      </c>
      <c r="AG171" s="6">
        <v>10.1</v>
      </c>
      <c r="AH171" s="18">
        <v>10.1</v>
      </c>
      <c r="AI171" s="18">
        <v>10.1</v>
      </c>
    </row>
    <row r="172" spans="1:35" s="6" customFormat="1" x14ac:dyDescent="0.25">
      <c r="A172" s="6">
        <v>168</v>
      </c>
      <c r="B172" s="35">
        <f t="shared" si="3"/>
        <v>172</v>
      </c>
      <c r="C172" s="339"/>
      <c r="D172" s="47">
        <v>6.1</v>
      </c>
      <c r="E172" s="48">
        <v>6.1</v>
      </c>
      <c r="F172" s="40">
        <v>12.9</v>
      </c>
      <c r="G172" s="6">
        <v>12.9</v>
      </c>
      <c r="H172" s="6">
        <v>12.9</v>
      </c>
      <c r="I172" s="6">
        <v>12.9</v>
      </c>
      <c r="J172" s="6">
        <v>12.9</v>
      </c>
      <c r="K172" s="41">
        <v>12.9</v>
      </c>
      <c r="L172" s="36">
        <v>4.8</v>
      </c>
      <c r="M172" s="36">
        <v>4.8</v>
      </c>
      <c r="N172" s="36">
        <v>4.8</v>
      </c>
      <c r="O172" s="36">
        <v>4.8</v>
      </c>
      <c r="P172" s="36">
        <v>4.8</v>
      </c>
      <c r="Q172" s="36">
        <v>4.8</v>
      </c>
      <c r="R172" s="36">
        <v>4.8</v>
      </c>
      <c r="S172" s="36">
        <v>4.8</v>
      </c>
      <c r="T172" s="36">
        <v>4.8</v>
      </c>
      <c r="U172" s="6">
        <v>6.1</v>
      </c>
      <c r="V172" s="6">
        <v>6.1</v>
      </c>
      <c r="W172" s="6">
        <v>6.1</v>
      </c>
      <c r="X172" s="6">
        <v>6.1</v>
      </c>
      <c r="Y172" s="6">
        <v>6.1</v>
      </c>
      <c r="Z172" s="6">
        <v>6.1</v>
      </c>
      <c r="AA172" s="6">
        <v>6.1</v>
      </c>
      <c r="AB172" s="18">
        <v>7.6</v>
      </c>
      <c r="AC172" s="6">
        <v>11.8</v>
      </c>
      <c r="AD172" s="18">
        <v>20.2</v>
      </c>
      <c r="AE172" s="6">
        <v>10.1</v>
      </c>
      <c r="AF172" s="6">
        <v>10.1</v>
      </c>
      <c r="AG172" s="6">
        <v>10.1</v>
      </c>
      <c r="AH172" s="18">
        <v>10.1</v>
      </c>
      <c r="AI172" s="18">
        <v>10.1</v>
      </c>
    </row>
    <row r="173" spans="1:35" s="6" customFormat="1" x14ac:dyDescent="0.25">
      <c r="A173" s="6">
        <v>169</v>
      </c>
      <c r="B173" s="35">
        <f t="shared" si="3"/>
        <v>173</v>
      </c>
      <c r="C173" s="339"/>
      <c r="D173" s="47">
        <v>6.1</v>
      </c>
      <c r="E173" s="48">
        <v>6.1</v>
      </c>
      <c r="F173" s="40">
        <v>12.9</v>
      </c>
      <c r="G173" s="6">
        <v>12.9</v>
      </c>
      <c r="H173" s="6">
        <v>12.9</v>
      </c>
      <c r="I173" s="6">
        <v>12.9</v>
      </c>
      <c r="J173" s="6">
        <v>12.9</v>
      </c>
      <c r="K173" s="41">
        <v>12.9</v>
      </c>
      <c r="L173" s="36">
        <v>4.8</v>
      </c>
      <c r="M173" s="36">
        <v>4.8</v>
      </c>
      <c r="N173" s="36">
        <v>4.8</v>
      </c>
      <c r="O173" s="36">
        <v>4.8</v>
      </c>
      <c r="P173" s="36">
        <v>4.8</v>
      </c>
      <c r="Q173" s="36">
        <v>4.8</v>
      </c>
      <c r="R173" s="36">
        <v>4.8</v>
      </c>
      <c r="S173" s="36">
        <v>4.8</v>
      </c>
      <c r="T173" s="36">
        <v>4.8</v>
      </c>
      <c r="U173" s="6">
        <v>6.1</v>
      </c>
      <c r="V173" s="6">
        <v>6.1</v>
      </c>
      <c r="W173" s="6">
        <v>6.1</v>
      </c>
      <c r="X173" s="6">
        <v>6.1</v>
      </c>
      <c r="Y173" s="6">
        <v>6.1</v>
      </c>
      <c r="Z173" s="6">
        <v>6.1</v>
      </c>
      <c r="AA173" s="6">
        <v>6.1</v>
      </c>
      <c r="AB173" s="18">
        <v>7.6</v>
      </c>
      <c r="AC173" s="6">
        <v>11.8</v>
      </c>
      <c r="AD173" s="18">
        <v>20.2</v>
      </c>
      <c r="AE173" s="6">
        <v>10.1</v>
      </c>
      <c r="AF173" s="6">
        <v>10.1</v>
      </c>
      <c r="AG173" s="6">
        <v>10.1</v>
      </c>
      <c r="AH173" s="18">
        <v>10.1</v>
      </c>
      <c r="AI173" s="18">
        <v>10.1</v>
      </c>
    </row>
    <row r="174" spans="1:35" s="6" customFormat="1" x14ac:dyDescent="0.25">
      <c r="A174" s="6">
        <v>170</v>
      </c>
      <c r="B174" s="35">
        <f t="shared" si="3"/>
        <v>174</v>
      </c>
      <c r="C174" s="339"/>
      <c r="D174" s="47">
        <v>6.1</v>
      </c>
      <c r="E174" s="48">
        <v>6.1</v>
      </c>
      <c r="F174" s="40">
        <v>12.9</v>
      </c>
      <c r="G174" s="6">
        <v>12.9</v>
      </c>
      <c r="H174" s="6">
        <v>12.9</v>
      </c>
      <c r="I174" s="6">
        <v>12.9</v>
      </c>
      <c r="J174" s="6">
        <v>12.9</v>
      </c>
      <c r="K174" s="41">
        <v>12.9</v>
      </c>
      <c r="L174" s="36">
        <v>4.8</v>
      </c>
      <c r="M174" s="36">
        <v>4.8</v>
      </c>
      <c r="N174" s="36">
        <v>4.8</v>
      </c>
      <c r="O174" s="36">
        <v>4.8</v>
      </c>
      <c r="P174" s="36">
        <v>4.8</v>
      </c>
      <c r="Q174" s="36">
        <v>4.8</v>
      </c>
      <c r="R174" s="36">
        <v>4.8</v>
      </c>
      <c r="S174" s="36">
        <v>4.8</v>
      </c>
      <c r="T174" s="36">
        <v>4.8</v>
      </c>
      <c r="U174" s="6">
        <v>6.1</v>
      </c>
      <c r="V174" s="6">
        <v>6.1</v>
      </c>
      <c r="W174" s="6">
        <v>6.1</v>
      </c>
      <c r="X174" s="6">
        <v>6.1</v>
      </c>
      <c r="Y174" s="6">
        <v>6.1</v>
      </c>
      <c r="Z174" s="6">
        <v>6.1</v>
      </c>
      <c r="AA174" s="6">
        <v>6.1</v>
      </c>
      <c r="AB174" s="18">
        <v>7.6</v>
      </c>
      <c r="AC174" s="6">
        <v>11.8</v>
      </c>
      <c r="AD174" s="18">
        <v>20.2</v>
      </c>
      <c r="AE174" s="6">
        <v>10.1</v>
      </c>
      <c r="AF174" s="6">
        <v>10.1</v>
      </c>
      <c r="AG174" s="6">
        <v>10.1</v>
      </c>
      <c r="AH174" s="18">
        <v>10.1</v>
      </c>
      <c r="AI174" s="18">
        <v>10.1</v>
      </c>
    </row>
    <row r="175" spans="1:35" s="6" customFormat="1" x14ac:dyDescent="0.25">
      <c r="A175" s="6">
        <v>171</v>
      </c>
      <c r="B175" s="35">
        <f t="shared" si="3"/>
        <v>175</v>
      </c>
      <c r="C175" s="339"/>
      <c r="D175" s="47">
        <v>6.1</v>
      </c>
      <c r="E175" s="48">
        <v>6.1</v>
      </c>
      <c r="F175" s="40">
        <v>12.9</v>
      </c>
      <c r="G175" s="6">
        <v>12.9</v>
      </c>
      <c r="H175" s="6">
        <v>12.9</v>
      </c>
      <c r="I175" s="6">
        <v>12.9</v>
      </c>
      <c r="J175" s="6">
        <v>12.9</v>
      </c>
      <c r="K175" s="41">
        <v>12.9</v>
      </c>
      <c r="L175" s="36">
        <v>4.8</v>
      </c>
      <c r="M175" s="36">
        <v>4.8</v>
      </c>
      <c r="N175" s="36">
        <v>4.8</v>
      </c>
      <c r="O175" s="36">
        <v>4.8</v>
      </c>
      <c r="P175" s="36">
        <v>4.8</v>
      </c>
      <c r="Q175" s="36">
        <v>4.8</v>
      </c>
      <c r="R175" s="36">
        <v>4.8</v>
      </c>
      <c r="S175" s="36">
        <v>4.8</v>
      </c>
      <c r="T175" s="36">
        <v>4.8</v>
      </c>
      <c r="U175" s="6">
        <v>6.1</v>
      </c>
      <c r="V175" s="6">
        <v>6.1</v>
      </c>
      <c r="W175" s="6">
        <v>6.1</v>
      </c>
      <c r="X175" s="6">
        <v>6.1</v>
      </c>
      <c r="Y175" s="6">
        <v>6.1</v>
      </c>
      <c r="Z175" s="6">
        <v>6.1</v>
      </c>
      <c r="AA175" s="6">
        <v>6.1</v>
      </c>
      <c r="AB175" s="18">
        <v>7.6</v>
      </c>
      <c r="AC175" s="6">
        <v>11.8</v>
      </c>
      <c r="AD175" s="18">
        <v>20.2</v>
      </c>
      <c r="AE175" s="6">
        <v>10.1</v>
      </c>
      <c r="AF175" s="6">
        <v>10.1</v>
      </c>
      <c r="AG175" s="6">
        <v>10.1</v>
      </c>
      <c r="AH175" s="18">
        <v>10.1</v>
      </c>
      <c r="AI175" s="18">
        <v>10.1</v>
      </c>
    </row>
    <row r="176" spans="1:35" s="6" customFormat="1" x14ac:dyDescent="0.25">
      <c r="A176" s="6">
        <v>172</v>
      </c>
      <c r="B176" s="35">
        <f t="shared" si="3"/>
        <v>176</v>
      </c>
      <c r="C176" s="339"/>
      <c r="D176" s="47">
        <v>6.1</v>
      </c>
      <c r="E176" s="48">
        <v>6.1</v>
      </c>
      <c r="F176" s="40">
        <v>12.9</v>
      </c>
      <c r="G176" s="6">
        <v>12.9</v>
      </c>
      <c r="H176" s="6">
        <v>12.9</v>
      </c>
      <c r="I176" s="6">
        <v>12.9</v>
      </c>
      <c r="J176" s="6">
        <v>12.9</v>
      </c>
      <c r="K176" s="41">
        <v>12.9</v>
      </c>
      <c r="L176" s="36">
        <v>4.8</v>
      </c>
      <c r="M176" s="36">
        <v>4.8</v>
      </c>
      <c r="N176" s="36">
        <v>4.8</v>
      </c>
      <c r="O176" s="36">
        <v>4.8</v>
      </c>
      <c r="P176" s="36">
        <v>4.8</v>
      </c>
      <c r="Q176" s="36">
        <v>4.8</v>
      </c>
      <c r="R176" s="36">
        <v>4.8</v>
      </c>
      <c r="S176" s="36">
        <v>4.8</v>
      </c>
      <c r="T176" s="36">
        <v>4.8</v>
      </c>
      <c r="U176" s="6">
        <v>6.1</v>
      </c>
      <c r="V176" s="6">
        <v>6.1</v>
      </c>
      <c r="W176" s="6">
        <v>6.1</v>
      </c>
      <c r="X176" s="6">
        <v>6.1</v>
      </c>
      <c r="Y176" s="6">
        <v>6.1</v>
      </c>
      <c r="Z176" s="6">
        <v>6.1</v>
      </c>
      <c r="AA176" s="6">
        <v>6.1</v>
      </c>
      <c r="AB176" s="18">
        <v>7.6</v>
      </c>
      <c r="AC176" s="6">
        <v>11.8</v>
      </c>
      <c r="AD176" s="18">
        <v>20.2</v>
      </c>
      <c r="AE176" s="6">
        <v>10.1</v>
      </c>
      <c r="AF176" s="6">
        <v>10.1</v>
      </c>
      <c r="AG176" s="6">
        <v>10.1</v>
      </c>
      <c r="AH176" s="18">
        <v>10.1</v>
      </c>
      <c r="AI176" s="18">
        <v>10.1</v>
      </c>
    </row>
    <row r="177" spans="1:35" s="6" customFormat="1" x14ac:dyDescent="0.25">
      <c r="A177" s="6">
        <v>173</v>
      </c>
      <c r="B177" s="35">
        <f t="shared" si="3"/>
        <v>177</v>
      </c>
      <c r="C177" s="339"/>
      <c r="D177" s="47">
        <v>6.1</v>
      </c>
      <c r="E177" s="48">
        <v>6.1</v>
      </c>
      <c r="F177" s="40">
        <v>12.9</v>
      </c>
      <c r="G177" s="6">
        <v>12.9</v>
      </c>
      <c r="H177" s="6">
        <v>12.9</v>
      </c>
      <c r="I177" s="6">
        <v>12.9</v>
      </c>
      <c r="J177" s="6">
        <v>12.9</v>
      </c>
      <c r="K177" s="41">
        <v>12.9</v>
      </c>
      <c r="L177" s="36">
        <v>4.8</v>
      </c>
      <c r="M177" s="36">
        <v>4.8</v>
      </c>
      <c r="N177" s="36">
        <v>4.8</v>
      </c>
      <c r="O177" s="36">
        <v>4.8</v>
      </c>
      <c r="P177" s="36">
        <v>4.8</v>
      </c>
      <c r="Q177" s="36">
        <v>4.8</v>
      </c>
      <c r="R177" s="36">
        <v>4.8</v>
      </c>
      <c r="S177" s="36">
        <v>4.8</v>
      </c>
      <c r="T177" s="36">
        <v>4.8</v>
      </c>
      <c r="U177" s="6">
        <v>6.1</v>
      </c>
      <c r="V177" s="6">
        <v>6.1</v>
      </c>
      <c r="W177" s="6">
        <v>6.1</v>
      </c>
      <c r="X177" s="6">
        <v>6.1</v>
      </c>
      <c r="Y177" s="6">
        <v>6.1</v>
      </c>
      <c r="Z177" s="6">
        <v>6.1</v>
      </c>
      <c r="AA177" s="6">
        <v>6.1</v>
      </c>
      <c r="AB177" s="18">
        <v>7.6</v>
      </c>
      <c r="AC177" s="6">
        <v>11.8</v>
      </c>
      <c r="AD177" s="18">
        <v>20.2</v>
      </c>
      <c r="AE177" s="6">
        <v>10.1</v>
      </c>
      <c r="AF177" s="6">
        <v>10.1</v>
      </c>
      <c r="AG177" s="6">
        <v>10.1</v>
      </c>
      <c r="AH177" s="18">
        <v>10.1</v>
      </c>
      <c r="AI177" s="18">
        <v>10.1</v>
      </c>
    </row>
    <row r="178" spans="1:35" s="6" customFormat="1" x14ac:dyDescent="0.25">
      <c r="A178" s="6">
        <v>174</v>
      </c>
      <c r="B178" s="35">
        <f t="shared" si="3"/>
        <v>178</v>
      </c>
      <c r="C178" s="339"/>
      <c r="D178" s="47">
        <v>6.1</v>
      </c>
      <c r="E178" s="48">
        <v>6.1</v>
      </c>
      <c r="F178" s="40">
        <v>12.9</v>
      </c>
      <c r="G178" s="6">
        <v>12.9</v>
      </c>
      <c r="H178" s="6">
        <v>12.9</v>
      </c>
      <c r="I178" s="6">
        <v>12.9</v>
      </c>
      <c r="J178" s="6">
        <v>12.9</v>
      </c>
      <c r="K178" s="41">
        <v>12.9</v>
      </c>
      <c r="L178" s="36">
        <v>4.8</v>
      </c>
      <c r="M178" s="36">
        <v>4.8</v>
      </c>
      <c r="N178" s="36">
        <v>4.8</v>
      </c>
      <c r="O178" s="36">
        <v>4.8</v>
      </c>
      <c r="P178" s="36">
        <v>4.8</v>
      </c>
      <c r="Q178" s="36">
        <v>4.8</v>
      </c>
      <c r="R178" s="36">
        <v>4.8</v>
      </c>
      <c r="S178" s="36">
        <v>4.8</v>
      </c>
      <c r="T178" s="36">
        <v>4.8</v>
      </c>
      <c r="U178" s="6">
        <v>6.1</v>
      </c>
      <c r="V178" s="6">
        <v>6.1</v>
      </c>
      <c r="W178" s="6">
        <v>6.1</v>
      </c>
      <c r="X178" s="6">
        <v>6.1</v>
      </c>
      <c r="Y178" s="6">
        <v>6.1</v>
      </c>
      <c r="Z178" s="6">
        <v>6.1</v>
      </c>
      <c r="AA178" s="6">
        <v>6.1</v>
      </c>
      <c r="AB178" s="18">
        <v>7.6</v>
      </c>
      <c r="AC178" s="6">
        <v>11.8</v>
      </c>
      <c r="AD178" s="18">
        <v>20.2</v>
      </c>
      <c r="AE178" s="6">
        <v>10.1</v>
      </c>
      <c r="AF178" s="6">
        <v>10.1</v>
      </c>
      <c r="AG178" s="6">
        <v>10.1</v>
      </c>
      <c r="AH178" s="18">
        <v>10.1</v>
      </c>
      <c r="AI178" s="18">
        <v>10.1</v>
      </c>
    </row>
    <row r="179" spans="1:35" s="6" customFormat="1" x14ac:dyDescent="0.25">
      <c r="A179" s="6">
        <v>175</v>
      </c>
      <c r="B179" s="35">
        <f t="shared" si="3"/>
        <v>179</v>
      </c>
      <c r="C179" s="339"/>
      <c r="D179" s="47">
        <v>6.1</v>
      </c>
      <c r="E179" s="48">
        <v>6.1</v>
      </c>
      <c r="F179" s="40">
        <v>12.9</v>
      </c>
      <c r="G179" s="6">
        <v>12.9</v>
      </c>
      <c r="H179" s="6">
        <v>12.9</v>
      </c>
      <c r="I179" s="6">
        <v>12.9</v>
      </c>
      <c r="J179" s="6">
        <v>12.9</v>
      </c>
      <c r="K179" s="41">
        <v>12.9</v>
      </c>
      <c r="L179" s="36">
        <v>4.8</v>
      </c>
      <c r="M179" s="36">
        <v>4.8</v>
      </c>
      <c r="N179" s="36">
        <v>4.8</v>
      </c>
      <c r="O179" s="36">
        <v>4.8</v>
      </c>
      <c r="P179" s="36">
        <v>4.8</v>
      </c>
      <c r="Q179" s="36">
        <v>4.8</v>
      </c>
      <c r="R179" s="36">
        <v>4.8</v>
      </c>
      <c r="S179" s="36">
        <v>4.8</v>
      </c>
      <c r="T179" s="36">
        <v>4.8</v>
      </c>
      <c r="U179" s="6">
        <v>6.1</v>
      </c>
      <c r="V179" s="6">
        <v>6.1</v>
      </c>
      <c r="W179" s="6">
        <v>6.1</v>
      </c>
      <c r="X179" s="6">
        <v>6.1</v>
      </c>
      <c r="Y179" s="6">
        <v>6.1</v>
      </c>
      <c r="Z179" s="6">
        <v>6.1</v>
      </c>
      <c r="AA179" s="6">
        <v>6.1</v>
      </c>
      <c r="AB179" s="18">
        <v>7.6</v>
      </c>
      <c r="AC179" s="6">
        <v>11.8</v>
      </c>
      <c r="AD179" s="18">
        <v>20.2</v>
      </c>
      <c r="AE179" s="6">
        <v>10.1</v>
      </c>
      <c r="AF179" s="6">
        <v>10.1</v>
      </c>
      <c r="AG179" s="6">
        <v>10.1</v>
      </c>
      <c r="AH179" s="18">
        <v>10.1</v>
      </c>
      <c r="AI179" s="18">
        <v>10.1</v>
      </c>
    </row>
    <row r="180" spans="1:35" s="6" customFormat="1" x14ac:dyDescent="0.25">
      <c r="A180" s="6">
        <v>176</v>
      </c>
      <c r="B180" s="35">
        <f t="shared" si="3"/>
        <v>180</v>
      </c>
      <c r="C180" s="339"/>
      <c r="D180" s="47">
        <v>6.1</v>
      </c>
      <c r="E180" s="48">
        <v>6.1</v>
      </c>
      <c r="F180" s="40">
        <v>12.9</v>
      </c>
      <c r="G180" s="6">
        <v>12.9</v>
      </c>
      <c r="H180" s="6">
        <v>12.9</v>
      </c>
      <c r="I180" s="6">
        <v>12.9</v>
      </c>
      <c r="J180" s="6">
        <v>12.9</v>
      </c>
      <c r="K180" s="41">
        <v>12.9</v>
      </c>
      <c r="L180" s="36">
        <v>4.8</v>
      </c>
      <c r="M180" s="36">
        <v>4.8</v>
      </c>
      <c r="N180" s="36">
        <v>4.8</v>
      </c>
      <c r="O180" s="36">
        <v>4.8</v>
      </c>
      <c r="P180" s="36">
        <v>4.8</v>
      </c>
      <c r="Q180" s="36">
        <v>4.8</v>
      </c>
      <c r="R180" s="36">
        <v>4.8</v>
      </c>
      <c r="S180" s="36">
        <v>4.8</v>
      </c>
      <c r="T180" s="36">
        <v>4.8</v>
      </c>
      <c r="U180" s="6">
        <v>6.1</v>
      </c>
      <c r="V180" s="6">
        <v>6.1</v>
      </c>
      <c r="W180" s="6">
        <v>6.1</v>
      </c>
      <c r="X180" s="6">
        <v>6.1</v>
      </c>
      <c r="Y180" s="6">
        <v>6.1</v>
      </c>
      <c r="Z180" s="6">
        <v>6.1</v>
      </c>
      <c r="AA180" s="6">
        <v>6.1</v>
      </c>
      <c r="AB180" s="18">
        <v>7.6</v>
      </c>
      <c r="AC180" s="6">
        <v>11.8</v>
      </c>
      <c r="AD180" s="18">
        <v>20.2</v>
      </c>
      <c r="AE180" s="6">
        <v>10.1</v>
      </c>
      <c r="AF180" s="6">
        <v>10.1</v>
      </c>
      <c r="AG180" s="6">
        <v>10.1</v>
      </c>
      <c r="AH180" s="18">
        <v>10.1</v>
      </c>
      <c r="AI180" s="18">
        <v>10.1</v>
      </c>
    </row>
    <row r="181" spans="1:35" s="6" customFormat="1" x14ac:dyDescent="0.25">
      <c r="A181" s="6">
        <v>177</v>
      </c>
      <c r="B181" s="35">
        <f t="shared" si="3"/>
        <v>181</v>
      </c>
      <c r="C181" s="339"/>
      <c r="D181" s="47">
        <v>6.1</v>
      </c>
      <c r="E181" s="48">
        <v>6.1</v>
      </c>
      <c r="F181" s="40">
        <v>12.9</v>
      </c>
      <c r="G181" s="6">
        <v>12.9</v>
      </c>
      <c r="H181" s="6">
        <v>12.9</v>
      </c>
      <c r="I181" s="6">
        <v>12.9</v>
      </c>
      <c r="J181" s="6">
        <v>12.9</v>
      </c>
      <c r="K181" s="41">
        <v>12.9</v>
      </c>
      <c r="L181" s="36">
        <v>4.8</v>
      </c>
      <c r="M181" s="36">
        <v>4.8</v>
      </c>
      <c r="N181" s="36">
        <v>4.8</v>
      </c>
      <c r="O181" s="36">
        <v>4.8</v>
      </c>
      <c r="P181" s="36">
        <v>4.8</v>
      </c>
      <c r="Q181" s="36">
        <v>4.8</v>
      </c>
      <c r="R181" s="36">
        <v>4.8</v>
      </c>
      <c r="S181" s="36">
        <v>4.8</v>
      </c>
      <c r="T181" s="36">
        <v>4.8</v>
      </c>
      <c r="U181" s="6">
        <v>6.1</v>
      </c>
      <c r="V181" s="6">
        <v>6.1</v>
      </c>
      <c r="W181" s="6">
        <v>6.1</v>
      </c>
      <c r="X181" s="6">
        <v>6.1</v>
      </c>
      <c r="Y181" s="6">
        <v>6.1</v>
      </c>
      <c r="Z181" s="6">
        <v>6.1</v>
      </c>
      <c r="AA181" s="6">
        <v>6.1</v>
      </c>
      <c r="AB181" s="18">
        <v>7.6</v>
      </c>
      <c r="AC181" s="6">
        <v>11.8</v>
      </c>
      <c r="AD181" s="18">
        <v>20.2</v>
      </c>
      <c r="AE181" s="6">
        <v>10.1</v>
      </c>
      <c r="AF181" s="6">
        <v>10.1</v>
      </c>
      <c r="AG181" s="6">
        <v>10.1</v>
      </c>
      <c r="AH181" s="18">
        <v>10.1</v>
      </c>
      <c r="AI181" s="18">
        <v>10.1</v>
      </c>
    </row>
    <row r="182" spans="1:35" s="6" customFormat="1" x14ac:dyDescent="0.25">
      <c r="A182" s="6">
        <v>178</v>
      </c>
      <c r="B182" s="35">
        <f t="shared" si="3"/>
        <v>182</v>
      </c>
      <c r="C182" s="339"/>
      <c r="D182" s="47">
        <v>6.1</v>
      </c>
      <c r="E182" s="48">
        <v>6.1</v>
      </c>
      <c r="F182" s="40">
        <v>12.9</v>
      </c>
      <c r="G182" s="6">
        <v>12.9</v>
      </c>
      <c r="H182" s="6">
        <v>12.9</v>
      </c>
      <c r="I182" s="6">
        <v>12.9</v>
      </c>
      <c r="J182" s="6">
        <v>12.9</v>
      </c>
      <c r="K182" s="41">
        <v>12.9</v>
      </c>
      <c r="L182" s="36">
        <v>4.8</v>
      </c>
      <c r="M182" s="36">
        <v>4.8</v>
      </c>
      <c r="N182" s="36">
        <v>4.8</v>
      </c>
      <c r="O182" s="36">
        <v>4.8</v>
      </c>
      <c r="P182" s="36">
        <v>4.8</v>
      </c>
      <c r="Q182" s="36">
        <v>4.8</v>
      </c>
      <c r="R182" s="36">
        <v>4.8</v>
      </c>
      <c r="S182" s="36">
        <v>4.8</v>
      </c>
      <c r="T182" s="36">
        <v>4.8</v>
      </c>
      <c r="U182" s="6">
        <v>6.1</v>
      </c>
      <c r="V182" s="6">
        <v>6.1</v>
      </c>
      <c r="W182" s="6">
        <v>6.1</v>
      </c>
      <c r="X182" s="6">
        <v>6.1</v>
      </c>
      <c r="Y182" s="6">
        <v>6.1</v>
      </c>
      <c r="Z182" s="6">
        <v>6.1</v>
      </c>
      <c r="AA182" s="6">
        <v>6.1</v>
      </c>
      <c r="AB182" s="18">
        <v>7.6</v>
      </c>
      <c r="AC182" s="6">
        <v>11.8</v>
      </c>
      <c r="AD182" s="18">
        <v>20.2</v>
      </c>
      <c r="AE182" s="6">
        <v>10.1</v>
      </c>
      <c r="AF182" s="6">
        <v>10.1</v>
      </c>
      <c r="AG182" s="6">
        <v>10.1</v>
      </c>
      <c r="AH182" s="18">
        <v>10.1</v>
      </c>
      <c r="AI182" s="18">
        <v>10.1</v>
      </c>
    </row>
    <row r="183" spans="1:35" s="6" customFormat="1" x14ac:dyDescent="0.25">
      <c r="A183" s="6">
        <v>179</v>
      </c>
      <c r="B183" s="35">
        <f t="shared" si="3"/>
        <v>183</v>
      </c>
      <c r="C183" s="339"/>
      <c r="D183" s="47">
        <v>6.1</v>
      </c>
      <c r="E183" s="48">
        <v>6.1</v>
      </c>
      <c r="F183" s="40">
        <v>12.9</v>
      </c>
      <c r="G183" s="6">
        <v>12.9</v>
      </c>
      <c r="H183" s="6">
        <v>12.9</v>
      </c>
      <c r="I183" s="6">
        <v>12.9</v>
      </c>
      <c r="J183" s="6">
        <v>12.9</v>
      </c>
      <c r="K183" s="41">
        <v>12.9</v>
      </c>
      <c r="L183" s="36">
        <v>4.8</v>
      </c>
      <c r="M183" s="36">
        <v>4.8</v>
      </c>
      <c r="N183" s="36">
        <v>4.8</v>
      </c>
      <c r="O183" s="36">
        <v>4.8</v>
      </c>
      <c r="P183" s="36">
        <v>4.8</v>
      </c>
      <c r="Q183" s="36">
        <v>4.8</v>
      </c>
      <c r="R183" s="36">
        <v>4.8</v>
      </c>
      <c r="S183" s="36">
        <v>4.8</v>
      </c>
      <c r="T183" s="36">
        <v>4.8</v>
      </c>
      <c r="U183" s="6">
        <v>6.1</v>
      </c>
      <c r="V183" s="6">
        <v>6.1</v>
      </c>
      <c r="W183" s="6">
        <v>6.1</v>
      </c>
      <c r="X183" s="6">
        <v>6.1</v>
      </c>
      <c r="Y183" s="6">
        <v>6.1</v>
      </c>
      <c r="Z183" s="6">
        <v>6.1</v>
      </c>
      <c r="AA183" s="6">
        <v>6.1</v>
      </c>
      <c r="AB183" s="18">
        <v>7.6</v>
      </c>
      <c r="AC183" s="6">
        <v>11.8</v>
      </c>
      <c r="AD183" s="18">
        <v>20.2</v>
      </c>
      <c r="AE183" s="6">
        <v>10.1</v>
      </c>
      <c r="AF183" s="6">
        <v>10.1</v>
      </c>
      <c r="AG183" s="6">
        <v>10.1</v>
      </c>
      <c r="AH183" s="18">
        <v>10.1</v>
      </c>
      <c r="AI183" s="18">
        <v>10.1</v>
      </c>
    </row>
    <row r="184" spans="1:35" s="6" customFormat="1" x14ac:dyDescent="0.25">
      <c r="A184" s="6">
        <v>180</v>
      </c>
      <c r="B184" s="35">
        <f t="shared" si="3"/>
        <v>184</v>
      </c>
      <c r="C184" s="340"/>
      <c r="D184" s="49">
        <v>6.1</v>
      </c>
      <c r="E184" s="50">
        <v>6.1</v>
      </c>
      <c r="F184" s="42">
        <v>12.9</v>
      </c>
      <c r="G184" s="43">
        <v>12.9</v>
      </c>
      <c r="H184" s="43">
        <v>12.9</v>
      </c>
      <c r="I184" s="43">
        <v>12.9</v>
      </c>
      <c r="J184" s="43">
        <v>12.9</v>
      </c>
      <c r="K184" s="44">
        <v>12.9</v>
      </c>
      <c r="L184" s="36">
        <v>4.8</v>
      </c>
      <c r="M184" s="36">
        <v>4.8</v>
      </c>
      <c r="N184" s="36">
        <v>4.8</v>
      </c>
      <c r="O184" s="36">
        <v>4.8</v>
      </c>
      <c r="P184" s="36">
        <v>4.8</v>
      </c>
      <c r="Q184" s="36">
        <v>4.8</v>
      </c>
      <c r="R184" s="36">
        <v>4.8</v>
      </c>
      <c r="S184" s="36">
        <v>4.8</v>
      </c>
      <c r="T184" s="36">
        <v>4.8</v>
      </c>
      <c r="U184" s="6">
        <v>6.1</v>
      </c>
      <c r="V184" s="6">
        <v>6.1</v>
      </c>
      <c r="W184" s="6">
        <v>6.1</v>
      </c>
      <c r="X184" s="6">
        <v>6.1</v>
      </c>
      <c r="Y184" s="6">
        <v>6.1</v>
      </c>
      <c r="Z184" s="6">
        <v>6.1</v>
      </c>
      <c r="AA184" s="6">
        <v>6.1</v>
      </c>
      <c r="AB184" s="18">
        <v>7.6</v>
      </c>
      <c r="AC184" s="6">
        <v>11.8</v>
      </c>
      <c r="AD184" s="18">
        <v>20.2</v>
      </c>
      <c r="AE184" s="6">
        <v>10.1</v>
      </c>
      <c r="AF184" s="6">
        <v>10.1</v>
      </c>
      <c r="AG184" s="6">
        <v>10.1</v>
      </c>
      <c r="AH184" s="18">
        <v>10.1</v>
      </c>
      <c r="AI184" s="18">
        <v>10.1</v>
      </c>
    </row>
  </sheetData>
  <mergeCells count="22">
    <mergeCell ref="AH3:AI3"/>
    <mergeCell ref="C37:C41"/>
    <mergeCell ref="F3:K3"/>
    <mergeCell ref="L3:T3"/>
    <mergeCell ref="D3:E3"/>
    <mergeCell ref="AE3:AG3"/>
    <mergeCell ref="U3:AA3"/>
    <mergeCell ref="C5:C16"/>
    <mergeCell ref="C17:C21"/>
    <mergeCell ref="C22:C26"/>
    <mergeCell ref="C27:C31"/>
    <mergeCell ref="C32:C36"/>
    <mergeCell ref="A1:C1"/>
    <mergeCell ref="C80:C89"/>
    <mergeCell ref="C90:C99"/>
    <mergeCell ref="C100:C184"/>
    <mergeCell ref="C42:C46"/>
    <mergeCell ref="C47:C51"/>
    <mergeCell ref="C52:C56"/>
    <mergeCell ref="C57:C61"/>
    <mergeCell ref="C62:C69"/>
    <mergeCell ref="C70:C7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L47"/>
  <sheetViews>
    <sheetView workbookViewId="0">
      <selection activeCell="G19" sqref="G19"/>
    </sheetView>
  </sheetViews>
  <sheetFormatPr baseColWidth="10" defaultRowHeight="15" x14ac:dyDescent="0.25"/>
  <cols>
    <col min="2" max="2" width="43.28515625" customWidth="1"/>
    <col min="3" max="3" width="14.140625" customWidth="1"/>
    <col min="8" max="9" width="23.85546875" customWidth="1"/>
  </cols>
  <sheetData>
    <row r="1" spans="1:12" s="208" customFormat="1" ht="27.6" customHeight="1" x14ac:dyDescent="0.25">
      <c r="B1" s="208" t="s">
        <v>28</v>
      </c>
      <c r="C1" s="208" t="s">
        <v>87</v>
      </c>
      <c r="D1" s="208" t="s">
        <v>72</v>
      </c>
      <c r="E1" s="208" t="s">
        <v>75</v>
      </c>
      <c r="F1" s="208" t="s">
        <v>78</v>
      </c>
      <c r="H1" s="365" t="s">
        <v>82</v>
      </c>
      <c r="I1" s="365"/>
      <c r="K1" s="210" t="s">
        <v>89</v>
      </c>
      <c r="L1" s="210" t="s">
        <v>126</v>
      </c>
    </row>
    <row r="2" spans="1:12" ht="15.75" x14ac:dyDescent="0.25">
      <c r="B2" s="2"/>
      <c r="C2" s="2"/>
      <c r="D2" t="s">
        <v>63</v>
      </c>
      <c r="E2" t="s">
        <v>63</v>
      </c>
      <c r="H2" s="209" t="s">
        <v>30</v>
      </c>
      <c r="I2" s="209" t="s">
        <v>47</v>
      </c>
      <c r="K2" s="3" t="s">
        <v>90</v>
      </c>
      <c r="L2" t="s">
        <v>127</v>
      </c>
    </row>
    <row r="3" spans="1:12" ht="15.75" x14ac:dyDescent="0.25">
      <c r="B3" s="2"/>
      <c r="C3" s="3"/>
      <c r="D3" t="s">
        <v>71</v>
      </c>
      <c r="E3" t="s">
        <v>76</v>
      </c>
      <c r="F3" t="s">
        <v>79</v>
      </c>
      <c r="H3" s="209" t="s">
        <v>31</v>
      </c>
      <c r="I3" s="209" t="s">
        <v>83</v>
      </c>
      <c r="K3" s="3" t="s">
        <v>91</v>
      </c>
      <c r="L3" t="s">
        <v>128</v>
      </c>
    </row>
    <row r="4" spans="1:12" ht="15.75" x14ac:dyDescent="0.25">
      <c r="A4" t="s">
        <v>29</v>
      </c>
      <c r="B4" t="s">
        <v>85</v>
      </c>
      <c r="C4">
        <v>2</v>
      </c>
      <c r="D4" t="s">
        <v>73</v>
      </c>
      <c r="E4" t="s">
        <v>77</v>
      </c>
      <c r="F4" t="s">
        <v>80</v>
      </c>
      <c r="H4" s="209" t="s">
        <v>33</v>
      </c>
      <c r="I4" s="209" t="s">
        <v>68</v>
      </c>
      <c r="K4" s="3" t="s">
        <v>92</v>
      </c>
    </row>
    <row r="5" spans="1:12" ht="15.75" x14ac:dyDescent="0.25">
      <c r="B5" s="3" t="s">
        <v>30</v>
      </c>
      <c r="C5" s="3">
        <v>1</v>
      </c>
      <c r="H5" s="209" t="s">
        <v>34</v>
      </c>
      <c r="I5" s="209" t="s">
        <v>49</v>
      </c>
      <c r="K5" s="3"/>
    </row>
    <row r="6" spans="1:12" ht="15.75" x14ac:dyDescent="0.25">
      <c r="B6" s="3" t="s">
        <v>31</v>
      </c>
      <c r="C6" s="3">
        <v>1</v>
      </c>
      <c r="H6" s="209" t="s">
        <v>35</v>
      </c>
      <c r="I6" s="209" t="s">
        <v>51</v>
      </c>
      <c r="K6" s="3"/>
    </row>
    <row r="7" spans="1:12" ht="15.75" x14ac:dyDescent="0.25">
      <c r="B7" s="3" t="s">
        <v>32</v>
      </c>
      <c r="C7" s="3">
        <v>2</v>
      </c>
      <c r="H7" s="209" t="s">
        <v>36</v>
      </c>
      <c r="I7" s="209" t="s">
        <v>53</v>
      </c>
      <c r="K7" s="3"/>
    </row>
    <row r="8" spans="1:12" ht="15.75" x14ac:dyDescent="0.25">
      <c r="B8" s="3" t="s">
        <v>33</v>
      </c>
      <c r="C8" s="3">
        <v>1</v>
      </c>
      <c r="H8" s="209" t="s">
        <v>37</v>
      </c>
      <c r="I8" s="209" t="s">
        <v>54</v>
      </c>
      <c r="K8" s="3"/>
    </row>
    <row r="9" spans="1:12" ht="15.75" x14ac:dyDescent="0.25">
      <c r="B9" s="3" t="s">
        <v>34</v>
      </c>
      <c r="C9" s="3">
        <v>1</v>
      </c>
      <c r="H9" s="209" t="s">
        <v>69</v>
      </c>
      <c r="I9" s="209" t="s">
        <v>55</v>
      </c>
      <c r="K9" s="3"/>
    </row>
    <row r="10" spans="1:12" ht="15.75" x14ac:dyDescent="0.25">
      <c r="B10" s="3" t="s">
        <v>35</v>
      </c>
      <c r="C10" s="3">
        <v>1</v>
      </c>
      <c r="H10" s="209" t="s">
        <v>39</v>
      </c>
      <c r="I10" s="209" t="s">
        <v>6</v>
      </c>
      <c r="K10" s="3"/>
    </row>
    <row r="11" spans="1:12" ht="15.75" x14ac:dyDescent="0.25">
      <c r="B11" s="3" t="s">
        <v>36</v>
      </c>
      <c r="C11" s="3">
        <v>1</v>
      </c>
      <c r="H11" s="209" t="s">
        <v>40</v>
      </c>
      <c r="I11" s="209" t="s">
        <v>57</v>
      </c>
      <c r="K11" s="3"/>
    </row>
    <row r="12" spans="1:12" ht="15.75" x14ac:dyDescent="0.25">
      <c r="B12" s="3" t="s">
        <v>37</v>
      </c>
      <c r="C12" s="3">
        <v>1</v>
      </c>
      <c r="H12" s="209" t="s">
        <v>41</v>
      </c>
      <c r="I12" s="209" t="s">
        <v>58</v>
      </c>
    </row>
    <row r="13" spans="1:12" ht="15.75" x14ac:dyDescent="0.25">
      <c r="B13" s="3" t="s">
        <v>69</v>
      </c>
      <c r="C13" s="3">
        <v>1</v>
      </c>
      <c r="H13" s="209" t="s">
        <v>42</v>
      </c>
      <c r="I13" s="209" t="s">
        <v>8</v>
      </c>
    </row>
    <row r="14" spans="1:12" ht="15.75" x14ac:dyDescent="0.25">
      <c r="B14" s="3" t="s">
        <v>38</v>
      </c>
      <c r="C14" s="3">
        <v>2</v>
      </c>
      <c r="H14" s="209" t="s">
        <v>43</v>
      </c>
      <c r="I14" s="209" t="s">
        <v>60</v>
      </c>
    </row>
    <row r="15" spans="1:12" ht="15.75" x14ac:dyDescent="0.25">
      <c r="B15" s="3" t="s">
        <v>86</v>
      </c>
      <c r="C15" s="3">
        <v>2</v>
      </c>
      <c r="H15" s="209" t="s">
        <v>44</v>
      </c>
      <c r="I15" s="209" t="s">
        <v>61</v>
      </c>
    </row>
    <row r="16" spans="1:12" ht="15.75" x14ac:dyDescent="0.25">
      <c r="B16" s="3" t="s">
        <v>65</v>
      </c>
      <c r="C16" s="3">
        <v>2</v>
      </c>
      <c r="H16" s="209" t="s">
        <v>45</v>
      </c>
      <c r="I16" s="209" t="s">
        <v>62</v>
      </c>
    </row>
    <row r="17" spans="2:9" ht="15.75" x14ac:dyDescent="0.25">
      <c r="B17" s="3" t="s">
        <v>64</v>
      </c>
      <c r="C17" s="3">
        <v>2</v>
      </c>
      <c r="H17" s="209" t="s">
        <v>46</v>
      </c>
      <c r="I17" s="209" t="s">
        <v>7</v>
      </c>
    </row>
    <row r="18" spans="2:9" ht="15.75" x14ac:dyDescent="0.25">
      <c r="B18" s="3" t="s">
        <v>39</v>
      </c>
      <c r="C18" s="3">
        <v>1</v>
      </c>
    </row>
    <row r="19" spans="2:9" ht="15.75" x14ac:dyDescent="0.25">
      <c r="B19" s="3" t="s">
        <v>40</v>
      </c>
      <c r="C19" s="3">
        <v>1</v>
      </c>
    </row>
    <row r="20" spans="2:9" ht="15.75" x14ac:dyDescent="0.25">
      <c r="B20" s="3" t="s">
        <v>41</v>
      </c>
      <c r="C20" s="3">
        <v>1</v>
      </c>
    </row>
    <row r="21" spans="2:9" ht="15.75" x14ac:dyDescent="0.25">
      <c r="B21" s="3" t="s">
        <v>42</v>
      </c>
      <c r="C21" s="3">
        <v>1</v>
      </c>
    </row>
    <row r="22" spans="2:9" ht="15.75" x14ac:dyDescent="0.25">
      <c r="B22" s="3" t="s">
        <v>43</v>
      </c>
      <c r="C22" s="3">
        <v>1</v>
      </c>
    </row>
    <row r="23" spans="2:9" ht="15.75" x14ac:dyDescent="0.25">
      <c r="B23" s="3" t="s">
        <v>44</v>
      </c>
      <c r="C23" s="3">
        <v>1</v>
      </c>
    </row>
    <row r="24" spans="2:9" ht="15.75" x14ac:dyDescent="0.25">
      <c r="B24" s="3" t="s">
        <v>45</v>
      </c>
      <c r="C24" s="3">
        <v>1</v>
      </c>
      <c r="G24" s="211" t="s">
        <v>93</v>
      </c>
      <c r="H24" s="211"/>
      <c r="I24" s="211"/>
    </row>
    <row r="25" spans="2:9" ht="15.75" x14ac:dyDescent="0.25">
      <c r="B25" s="3" t="s">
        <v>46</v>
      </c>
      <c r="C25" s="3">
        <v>1</v>
      </c>
      <c r="G25" s="211" t="s">
        <v>94</v>
      </c>
      <c r="H25" s="211"/>
      <c r="I25" s="211"/>
    </row>
    <row r="26" spans="2:9" ht="15.75" x14ac:dyDescent="0.25">
      <c r="B26" s="3" t="s">
        <v>47</v>
      </c>
      <c r="C26" s="3">
        <v>1</v>
      </c>
    </row>
    <row r="27" spans="2:9" ht="15.75" x14ac:dyDescent="0.25">
      <c r="B27" s="3" t="s">
        <v>83</v>
      </c>
      <c r="C27" s="3">
        <v>1</v>
      </c>
    </row>
    <row r="28" spans="2:9" ht="15.75" x14ac:dyDescent="0.25">
      <c r="B28" s="3" t="s">
        <v>68</v>
      </c>
      <c r="C28" s="3">
        <v>1</v>
      </c>
    </row>
    <row r="29" spans="2:9" ht="15.75" x14ac:dyDescent="0.25">
      <c r="B29" s="3" t="s">
        <v>48</v>
      </c>
      <c r="C29" s="3">
        <v>2</v>
      </c>
    </row>
    <row r="30" spans="2:9" ht="15.75" x14ac:dyDescent="0.25">
      <c r="B30" s="3" t="s">
        <v>49</v>
      </c>
      <c r="C30" s="3">
        <v>1</v>
      </c>
    </row>
    <row r="31" spans="2:9" ht="15.75" x14ac:dyDescent="0.25">
      <c r="B31" s="3" t="s">
        <v>50</v>
      </c>
      <c r="C31" s="3">
        <v>2</v>
      </c>
    </row>
    <row r="32" spans="2:9" ht="15.75" x14ac:dyDescent="0.25">
      <c r="B32" s="3" t="s">
        <v>51</v>
      </c>
      <c r="C32" s="3">
        <v>1</v>
      </c>
    </row>
    <row r="33" spans="1:3" ht="15.75" x14ac:dyDescent="0.25">
      <c r="B33" s="3" t="s">
        <v>52</v>
      </c>
      <c r="C33" s="3">
        <v>2</v>
      </c>
    </row>
    <row r="34" spans="1:3" ht="15.75" x14ac:dyDescent="0.25">
      <c r="B34" s="3" t="s">
        <v>53</v>
      </c>
      <c r="C34" s="3">
        <v>1</v>
      </c>
    </row>
    <row r="35" spans="1:3" ht="15.75" x14ac:dyDescent="0.25">
      <c r="B35" s="3" t="s">
        <v>54</v>
      </c>
      <c r="C35" s="3">
        <v>1</v>
      </c>
    </row>
    <row r="36" spans="1:3" ht="15.75" x14ac:dyDescent="0.25">
      <c r="B36" s="3" t="s">
        <v>55</v>
      </c>
      <c r="C36" s="3">
        <v>1</v>
      </c>
    </row>
    <row r="37" spans="1:3" ht="15.75" x14ac:dyDescent="0.25">
      <c r="B37" s="3" t="s">
        <v>70</v>
      </c>
      <c r="C37" s="3">
        <v>2</v>
      </c>
    </row>
    <row r="38" spans="1:3" ht="15.75" x14ac:dyDescent="0.25">
      <c r="A38" t="s">
        <v>56</v>
      </c>
      <c r="B38" s="3" t="s">
        <v>6</v>
      </c>
      <c r="C38" s="3">
        <v>1</v>
      </c>
    </row>
    <row r="39" spans="1:3" ht="15.75" x14ac:dyDescent="0.25">
      <c r="B39" s="3" t="s">
        <v>57</v>
      </c>
      <c r="C39" s="3">
        <v>1</v>
      </c>
    </row>
    <row r="40" spans="1:3" ht="15.75" x14ac:dyDescent="0.25">
      <c r="B40" s="3" t="s">
        <v>58</v>
      </c>
      <c r="C40" s="3">
        <v>1</v>
      </c>
    </row>
    <row r="41" spans="1:3" ht="15.75" x14ac:dyDescent="0.25">
      <c r="B41" s="3" t="s">
        <v>59</v>
      </c>
      <c r="C41" s="3">
        <v>2</v>
      </c>
    </row>
    <row r="42" spans="1:3" ht="15.75" x14ac:dyDescent="0.25">
      <c r="B42" s="3" t="s">
        <v>8</v>
      </c>
      <c r="C42" s="3">
        <v>1</v>
      </c>
    </row>
    <row r="43" spans="1:3" ht="15.75" x14ac:dyDescent="0.25">
      <c r="B43" s="3" t="s">
        <v>60</v>
      </c>
      <c r="C43" s="3">
        <v>1</v>
      </c>
    </row>
    <row r="44" spans="1:3" ht="15.75" x14ac:dyDescent="0.25">
      <c r="B44" s="3" t="s">
        <v>61</v>
      </c>
      <c r="C44" s="3">
        <v>1</v>
      </c>
    </row>
    <row r="45" spans="1:3" ht="15.75" x14ac:dyDescent="0.25">
      <c r="B45" s="3" t="s">
        <v>62</v>
      </c>
      <c r="C45" s="3">
        <v>1</v>
      </c>
    </row>
    <row r="46" spans="1:3" ht="15.75" x14ac:dyDescent="0.25">
      <c r="B46" s="3" t="s">
        <v>7</v>
      </c>
      <c r="C46" s="3">
        <v>1</v>
      </c>
    </row>
    <row r="47" spans="1:3" ht="15.75" x14ac:dyDescent="0.25">
      <c r="B47" s="3" t="s">
        <v>81</v>
      </c>
      <c r="C47" s="3">
        <v>2</v>
      </c>
    </row>
  </sheetData>
  <mergeCells count="1">
    <mergeCell ref="H1:I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9b88200-dac2-4004-a55d-95c1988102f7">
      <Terms xmlns="http://schemas.microsoft.com/office/infopath/2007/PartnerControls"/>
    </lcf76f155ced4ddcb4097134ff3c332f>
    <TaxCatchAll xmlns="64817d83-0fe8-4524-9289-2d7b7997baeb"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5B6ADC414C0EFB40A82D71B50EC9E12B" ma:contentTypeVersion="14" ma:contentTypeDescription="Crée un document." ma:contentTypeScope="" ma:versionID="ab8990a45ae8562b875d1f4030fadff6">
  <xsd:schema xmlns:xsd="http://www.w3.org/2001/XMLSchema" xmlns:xs="http://www.w3.org/2001/XMLSchema" xmlns:p="http://schemas.microsoft.com/office/2006/metadata/properties" xmlns:ns2="69b88200-dac2-4004-a55d-95c1988102f7" xmlns:ns3="64817d83-0fe8-4524-9289-2d7b7997baeb" targetNamespace="http://schemas.microsoft.com/office/2006/metadata/properties" ma:root="true" ma:fieldsID="d8781f0563a35f075996f53a19bf77dc" ns2:_="" ns3:_="">
    <xsd:import namespace="69b88200-dac2-4004-a55d-95c1988102f7"/>
    <xsd:import namespace="64817d83-0fe8-4524-9289-2d7b7997ba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b88200-dac2-4004-a55d-95c198810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92a5e5a1-9ae2-4d24-8b90-39ce03059d7a"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817d83-0fe8-4524-9289-2d7b7997bae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fe13359-58de-4d05-95de-3c2ff518c8d1}" ma:internalName="TaxCatchAll" ma:showField="CatchAllData" ma:web="64817d83-0fe8-4524-9289-2d7b7997ba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112D97-4A64-4869-9E8E-5D7E03B17F82}">
  <ds:schemaRefs>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purl.org/dc/dcmitype/"/>
    <ds:schemaRef ds:uri="http://purl.org/dc/terms/"/>
    <ds:schemaRef ds:uri="64817d83-0fe8-4524-9289-2d7b7997baeb"/>
    <ds:schemaRef ds:uri="69b88200-dac2-4004-a55d-95c1988102f7"/>
    <ds:schemaRef ds:uri="http://www.w3.org/XML/1998/namespace"/>
    <ds:schemaRef ds:uri="http://purl.org/dc/elements/1.1/"/>
  </ds:schemaRefs>
</ds:datastoreItem>
</file>

<file path=customXml/itemProps2.xml><?xml version="1.0" encoding="utf-8"?>
<ds:datastoreItem xmlns:ds="http://schemas.openxmlformats.org/officeDocument/2006/customXml" ds:itemID="{7917E9B3-3D46-478F-9BD7-E76E99292F69}">
  <ds:schemaRefs>
    <ds:schemaRef ds:uri="http://schemas.microsoft.com/DataMashup"/>
  </ds:schemaRefs>
</ds:datastoreItem>
</file>

<file path=customXml/itemProps3.xml><?xml version="1.0" encoding="utf-8"?>
<ds:datastoreItem xmlns:ds="http://schemas.openxmlformats.org/officeDocument/2006/customXml" ds:itemID="{0B772767-13FA-489D-B374-168D2F07B3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b88200-dac2-4004-a55d-95c1988102f7"/>
    <ds:schemaRef ds:uri="64817d83-0fe8-4524-9289-2d7b7997ba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88D1ED-F468-40F5-A3A4-FE7D21532B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Formulaire_annonce_bois</vt:lpstr>
      <vt:lpstr>Déduction écorce</vt:lpstr>
      <vt:lpstr>Sources_menus_deroulants</vt:lpstr>
      <vt:lpstr>Formulaire_annonce_bois!Impression_des_titres</vt:lpstr>
      <vt:lpstr>test</vt:lpstr>
      <vt:lpstr>Formulaire_annonce_bois!Zone_d_impression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Forêt Neuchâtel</dc:creator>
  <cp:lastModifiedBy>Stéphane Brawand</cp:lastModifiedBy>
  <cp:lastPrinted>2025-07-22T07:02:55Z</cp:lastPrinted>
  <dcterms:created xsi:type="dcterms:W3CDTF">2018-07-12T13:45:21Z</dcterms:created>
  <dcterms:modified xsi:type="dcterms:W3CDTF">2026-10-01T07:00:15Z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0x0101005B6ADC414C0EFB40A82D71B50EC9E12B</vt:lpwstr>
  </property>
  <property fmtid="{D5CDD505-2E9C-101B-9397-08002B2CF9AE}" pid="3" name="MediaServiceImageTags">
    <vt:lpwstr/>
  </property>
</Properties>
</file>